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 filterPrivacy="1"/>
  <xr:revisionPtr revIDLastSave="0" documentId="8_{1CDD893D-C985-4E6D-B1F6-253CF9210E69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Përshkrimi i tabelave" sheetId="7" r:id="rId1"/>
    <sheet name="Llogaritë e klientëve" sheetId="2" r:id="rId2"/>
    <sheet name="Kartelat bankare" sheetId="3" r:id="rId3"/>
    <sheet name="Terminalet për pagesa" sheetId="4" r:id="rId4"/>
    <sheet name="Pagesat sipas instrumenteve" sheetId="5" r:id="rId5"/>
    <sheet name="Trans. sipas terminalev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D26" i="6"/>
  <c r="C26" i="6"/>
  <c r="E26" i="3"/>
  <c r="D26" i="3"/>
  <c r="C26" i="3"/>
  <c r="E26" i="2"/>
  <c r="D26" i="2"/>
  <c r="S26" i="2"/>
  <c r="C26" i="2" s="1"/>
  <c r="P26" i="2"/>
  <c r="F26" i="2"/>
  <c r="I26" i="2"/>
  <c r="L26" i="2" s="1"/>
  <c r="N26" i="2"/>
  <c r="M26" i="2"/>
  <c r="AP49" i="5"/>
  <c r="AP26" i="5"/>
  <c r="AJ24" i="5"/>
  <c r="AJ25" i="5"/>
  <c r="AJ26" i="5"/>
  <c r="AG26" i="5" l="1"/>
  <c r="AJ49" i="5"/>
  <c r="AG49" i="5"/>
  <c r="V26" i="5"/>
  <c r="V49" i="5"/>
  <c r="J26" i="5"/>
  <c r="F26" i="5" s="1"/>
  <c r="G26" i="5"/>
  <c r="F49" i="5"/>
  <c r="G49" i="5"/>
  <c r="J49" i="5"/>
  <c r="O26" i="5"/>
  <c r="E26" i="5" s="1"/>
  <c r="N26" i="5"/>
  <c r="M26" i="5" s="1"/>
  <c r="P26" i="5"/>
  <c r="S26" i="5"/>
  <c r="S49" i="5"/>
  <c r="P49" i="5"/>
  <c r="O48" i="5"/>
  <c r="O49" i="5"/>
  <c r="E49" i="5" s="1"/>
  <c r="N48" i="5"/>
  <c r="M48" i="5" s="1"/>
  <c r="N49" i="5"/>
  <c r="D49" i="5" s="1"/>
  <c r="D26" i="5" l="1"/>
  <c r="C26" i="5"/>
  <c r="M49" i="5"/>
  <c r="C49" i="5" s="1"/>
  <c r="E25" i="2" l="1"/>
  <c r="D25" i="2"/>
  <c r="S25" i="2"/>
  <c r="P25" i="2"/>
  <c r="C25" i="2" s="1"/>
  <c r="N25" i="2"/>
  <c r="M25" i="2"/>
  <c r="F25" i="2"/>
  <c r="I25" i="2"/>
  <c r="L25" i="2" s="1"/>
  <c r="E25" i="3"/>
  <c r="D25" i="3"/>
  <c r="C25" i="3"/>
  <c r="G25" i="4" l="1"/>
  <c r="AP48" i="5"/>
  <c r="AJ48" i="5"/>
  <c r="AG25" i="5"/>
  <c r="AG48" i="5"/>
  <c r="AP25" i="5"/>
  <c r="P25" i="5"/>
  <c r="V48" i="5"/>
  <c r="S25" i="5"/>
  <c r="V25" i="5"/>
  <c r="S48" i="5"/>
  <c r="P48" i="5"/>
  <c r="J48" i="5"/>
  <c r="G48" i="5"/>
  <c r="E48" i="5" l="1"/>
  <c r="D48" i="5"/>
  <c r="F48" i="5"/>
  <c r="O25" i="5"/>
  <c r="E25" i="5" s="1"/>
  <c r="N25" i="5"/>
  <c r="D25" i="5" s="1"/>
  <c r="J25" i="5"/>
  <c r="G25" i="5"/>
  <c r="M25" i="5" l="1"/>
  <c r="C48" i="5"/>
  <c r="F25" i="5"/>
  <c r="C25" i="5" l="1"/>
  <c r="D25" i="6" l="1"/>
  <c r="C25" i="6"/>
  <c r="S23" i="2" l="1"/>
  <c r="P23" i="2"/>
  <c r="I23" i="2"/>
  <c r="F23" i="2"/>
  <c r="N23" i="2" s="1"/>
  <c r="E23" i="2"/>
  <c r="D23" i="2"/>
  <c r="S22" i="2"/>
  <c r="P22" i="2"/>
  <c r="I22" i="2"/>
  <c r="F22" i="2"/>
  <c r="N22" i="2" s="1"/>
  <c r="E22" i="2"/>
  <c r="D22" i="2"/>
  <c r="S21" i="2"/>
  <c r="P21" i="2"/>
  <c r="I21" i="2"/>
  <c r="F21" i="2"/>
  <c r="E21" i="2"/>
  <c r="D21" i="2"/>
  <c r="S20" i="2"/>
  <c r="P20" i="2"/>
  <c r="I20" i="2"/>
  <c r="F20" i="2"/>
  <c r="N20" i="2" s="1"/>
  <c r="E20" i="2"/>
  <c r="D20" i="2"/>
  <c r="S19" i="2"/>
  <c r="P19" i="2"/>
  <c r="I19" i="2"/>
  <c r="F19" i="2"/>
  <c r="E19" i="2"/>
  <c r="D19" i="2"/>
  <c r="S18" i="2"/>
  <c r="P18" i="2"/>
  <c r="I18" i="2"/>
  <c r="F18" i="2"/>
  <c r="N18" i="2" s="1"/>
  <c r="E18" i="2"/>
  <c r="D18" i="2"/>
  <c r="S17" i="2"/>
  <c r="P17" i="2"/>
  <c r="I17" i="2"/>
  <c r="F17" i="2"/>
  <c r="N17" i="2" s="1"/>
  <c r="E17" i="2"/>
  <c r="D17" i="2"/>
  <c r="S16" i="2"/>
  <c r="P16" i="2"/>
  <c r="I16" i="2"/>
  <c r="F16" i="2"/>
  <c r="N16" i="2" s="1"/>
  <c r="E16" i="2"/>
  <c r="D16" i="2"/>
  <c r="S15" i="2"/>
  <c r="P15" i="2"/>
  <c r="I15" i="2"/>
  <c r="F15" i="2"/>
  <c r="N15" i="2" s="1"/>
  <c r="E15" i="2"/>
  <c r="D15" i="2"/>
  <c r="S14" i="2"/>
  <c r="P14" i="2"/>
  <c r="I14" i="2"/>
  <c r="F14" i="2"/>
  <c r="N14" i="2" s="1"/>
  <c r="E14" i="2"/>
  <c r="D14" i="2"/>
  <c r="S13" i="2"/>
  <c r="P13" i="2"/>
  <c r="I13" i="2"/>
  <c r="F13" i="2"/>
  <c r="E13" i="2"/>
  <c r="D13" i="2"/>
  <c r="S12" i="2"/>
  <c r="P12" i="2"/>
  <c r="I12" i="2"/>
  <c r="F12" i="2"/>
  <c r="N12" i="2" s="1"/>
  <c r="E12" i="2"/>
  <c r="D12" i="2"/>
  <c r="E23" i="3"/>
  <c r="D23" i="3"/>
  <c r="C23" i="3"/>
  <c r="E22" i="3"/>
  <c r="D22" i="3"/>
  <c r="C22" i="3" s="1"/>
  <c r="E21" i="3"/>
  <c r="D21" i="3"/>
  <c r="C21" i="3" s="1"/>
  <c r="E20" i="3"/>
  <c r="D20" i="3"/>
  <c r="C20" i="3" s="1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G23" i="4"/>
  <c r="G22" i="4"/>
  <c r="G21" i="4"/>
  <c r="G20" i="4"/>
  <c r="G19" i="4"/>
  <c r="G18" i="4"/>
  <c r="G17" i="4"/>
  <c r="G16" i="4"/>
  <c r="G15" i="4"/>
  <c r="G14" i="4"/>
  <c r="G13" i="4"/>
  <c r="G12" i="4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AP46" i="5"/>
  <c r="AJ46" i="5"/>
  <c r="AG46" i="5"/>
  <c r="V46" i="5"/>
  <c r="S46" i="5"/>
  <c r="P46" i="5"/>
  <c r="O46" i="5"/>
  <c r="E46" i="5" s="1"/>
  <c r="N46" i="5"/>
  <c r="D46" i="5" s="1"/>
  <c r="J46" i="5"/>
  <c r="G46" i="5"/>
  <c r="F46" i="5" s="1"/>
  <c r="AP45" i="5"/>
  <c r="AJ45" i="5"/>
  <c r="AG45" i="5"/>
  <c r="V45" i="5"/>
  <c r="S45" i="5"/>
  <c r="P45" i="5"/>
  <c r="O45" i="5"/>
  <c r="E45" i="5" s="1"/>
  <c r="N45" i="5"/>
  <c r="D45" i="5" s="1"/>
  <c r="J45" i="5"/>
  <c r="G45" i="5"/>
  <c r="AP44" i="5"/>
  <c r="AJ44" i="5"/>
  <c r="AG44" i="5"/>
  <c r="V44" i="5"/>
  <c r="S44" i="5"/>
  <c r="P44" i="5"/>
  <c r="O44" i="5"/>
  <c r="E44" i="5" s="1"/>
  <c r="N44" i="5"/>
  <c r="J44" i="5"/>
  <c r="G44" i="5"/>
  <c r="F44" i="5" s="1"/>
  <c r="AP43" i="5"/>
  <c r="AJ43" i="5"/>
  <c r="AG43" i="5"/>
  <c r="V43" i="5"/>
  <c r="S43" i="5"/>
  <c r="P43" i="5"/>
  <c r="O43" i="5"/>
  <c r="E43" i="5" s="1"/>
  <c r="N43" i="5"/>
  <c r="D43" i="5" s="1"/>
  <c r="J43" i="5"/>
  <c r="G43" i="5"/>
  <c r="AP42" i="5"/>
  <c r="AJ42" i="5"/>
  <c r="AG42" i="5"/>
  <c r="V42" i="5"/>
  <c r="S42" i="5"/>
  <c r="P42" i="5"/>
  <c r="O42" i="5"/>
  <c r="N42" i="5"/>
  <c r="D42" i="5" s="1"/>
  <c r="J42" i="5"/>
  <c r="G42" i="5"/>
  <c r="F42" i="5" s="1"/>
  <c r="AP41" i="5"/>
  <c r="AJ41" i="5"/>
  <c r="AG41" i="5"/>
  <c r="V41" i="5"/>
  <c r="S41" i="5"/>
  <c r="P41" i="5"/>
  <c r="O41" i="5"/>
  <c r="E41" i="5" s="1"/>
  <c r="N41" i="5"/>
  <c r="D41" i="5" s="1"/>
  <c r="J41" i="5"/>
  <c r="G41" i="5"/>
  <c r="AP40" i="5"/>
  <c r="AJ40" i="5"/>
  <c r="AG40" i="5"/>
  <c r="V40" i="5"/>
  <c r="S40" i="5"/>
  <c r="P40" i="5"/>
  <c r="O40" i="5"/>
  <c r="E40" i="5" s="1"/>
  <c r="N40" i="5"/>
  <c r="J40" i="5"/>
  <c r="G40" i="5"/>
  <c r="AP39" i="5"/>
  <c r="AJ39" i="5"/>
  <c r="AG39" i="5"/>
  <c r="V39" i="5"/>
  <c r="S39" i="5"/>
  <c r="P39" i="5"/>
  <c r="O39" i="5"/>
  <c r="E39" i="5" s="1"/>
  <c r="N39" i="5"/>
  <c r="D39" i="5" s="1"/>
  <c r="J39" i="5"/>
  <c r="G39" i="5"/>
  <c r="AP38" i="5"/>
  <c r="AJ38" i="5"/>
  <c r="AG38" i="5"/>
  <c r="V38" i="5"/>
  <c r="S38" i="5"/>
  <c r="P38" i="5"/>
  <c r="O38" i="5"/>
  <c r="E38" i="5" s="1"/>
  <c r="N38" i="5"/>
  <c r="J38" i="5"/>
  <c r="G38" i="5"/>
  <c r="D38" i="5"/>
  <c r="AP37" i="5"/>
  <c r="AJ37" i="5"/>
  <c r="AG37" i="5"/>
  <c r="V37" i="5"/>
  <c r="S37" i="5"/>
  <c r="P37" i="5"/>
  <c r="O37" i="5"/>
  <c r="E37" i="5" s="1"/>
  <c r="N37" i="5"/>
  <c r="D37" i="5" s="1"/>
  <c r="J37" i="5"/>
  <c r="G37" i="5"/>
  <c r="F37" i="5" s="1"/>
  <c r="AP36" i="5"/>
  <c r="AJ36" i="5"/>
  <c r="AG36" i="5"/>
  <c r="V36" i="5"/>
  <c r="S36" i="5"/>
  <c r="P36" i="5"/>
  <c r="O36" i="5"/>
  <c r="E36" i="5" s="1"/>
  <c r="N36" i="5"/>
  <c r="M36" i="5" s="1"/>
  <c r="J36" i="5"/>
  <c r="G36" i="5"/>
  <c r="AP35" i="5"/>
  <c r="AJ35" i="5"/>
  <c r="AG35" i="5"/>
  <c r="V35" i="5"/>
  <c r="S35" i="5"/>
  <c r="P35" i="5"/>
  <c r="O35" i="5"/>
  <c r="E35" i="5" s="1"/>
  <c r="N35" i="5"/>
  <c r="M35" i="5" s="1"/>
  <c r="J35" i="5"/>
  <c r="G35" i="5"/>
  <c r="F35" i="5" s="1"/>
  <c r="AP23" i="5"/>
  <c r="AJ23" i="5"/>
  <c r="AG23" i="5"/>
  <c r="V23" i="5"/>
  <c r="S23" i="5"/>
  <c r="P23" i="5"/>
  <c r="O23" i="5"/>
  <c r="E23" i="5" s="1"/>
  <c r="N23" i="5"/>
  <c r="D23" i="5" s="1"/>
  <c r="J23" i="5"/>
  <c r="G23" i="5"/>
  <c r="F23" i="5"/>
  <c r="AP22" i="5"/>
  <c r="AJ22" i="5"/>
  <c r="AG22" i="5"/>
  <c r="V22" i="5"/>
  <c r="S22" i="5"/>
  <c r="P22" i="5"/>
  <c r="O22" i="5"/>
  <c r="E22" i="5" s="1"/>
  <c r="N22" i="5"/>
  <c r="D22" i="5" s="1"/>
  <c r="J22" i="5"/>
  <c r="G22" i="5"/>
  <c r="AP21" i="5"/>
  <c r="AJ21" i="5"/>
  <c r="AG21" i="5"/>
  <c r="V21" i="5"/>
  <c r="S21" i="5"/>
  <c r="P21" i="5"/>
  <c r="O21" i="5"/>
  <c r="N21" i="5"/>
  <c r="D21" i="5" s="1"/>
  <c r="J21" i="5"/>
  <c r="G21" i="5"/>
  <c r="AP20" i="5"/>
  <c r="AJ20" i="5"/>
  <c r="AG20" i="5"/>
  <c r="V20" i="5"/>
  <c r="S20" i="5"/>
  <c r="P20" i="5"/>
  <c r="O20" i="5"/>
  <c r="N20" i="5"/>
  <c r="D20" i="5" s="1"/>
  <c r="J20" i="5"/>
  <c r="G20" i="5"/>
  <c r="AP19" i="5"/>
  <c r="AJ19" i="5"/>
  <c r="AG19" i="5"/>
  <c r="V19" i="5"/>
  <c r="S19" i="5"/>
  <c r="P19" i="5"/>
  <c r="O19" i="5"/>
  <c r="E19" i="5" s="1"/>
  <c r="N19" i="5"/>
  <c r="D19" i="5" s="1"/>
  <c r="J19" i="5"/>
  <c r="G19" i="5"/>
  <c r="AP18" i="5"/>
  <c r="AJ18" i="5"/>
  <c r="AG18" i="5"/>
  <c r="V18" i="5"/>
  <c r="S18" i="5"/>
  <c r="P18" i="5"/>
  <c r="O18" i="5"/>
  <c r="E18" i="5" s="1"/>
  <c r="N18" i="5"/>
  <c r="D18" i="5" s="1"/>
  <c r="J18" i="5"/>
  <c r="G18" i="5"/>
  <c r="AP17" i="5"/>
  <c r="AJ17" i="5"/>
  <c r="AG17" i="5"/>
  <c r="V17" i="5"/>
  <c r="S17" i="5"/>
  <c r="P17" i="5"/>
  <c r="O17" i="5"/>
  <c r="N17" i="5"/>
  <c r="D17" i="5" s="1"/>
  <c r="J17" i="5"/>
  <c r="G17" i="5"/>
  <c r="AP16" i="5"/>
  <c r="AJ16" i="5"/>
  <c r="AG16" i="5"/>
  <c r="V16" i="5"/>
  <c r="S16" i="5"/>
  <c r="P16" i="5"/>
  <c r="O16" i="5"/>
  <c r="N16" i="5"/>
  <c r="D16" i="5" s="1"/>
  <c r="J16" i="5"/>
  <c r="G16" i="5"/>
  <c r="F16" i="5"/>
  <c r="AP15" i="5"/>
  <c r="AJ15" i="5"/>
  <c r="AG15" i="5"/>
  <c r="V15" i="5"/>
  <c r="S15" i="5"/>
  <c r="P15" i="5"/>
  <c r="O15" i="5"/>
  <c r="E15" i="5" s="1"/>
  <c r="N15" i="5"/>
  <c r="D15" i="5" s="1"/>
  <c r="J15" i="5"/>
  <c r="G15" i="5"/>
  <c r="AP14" i="5"/>
  <c r="AJ14" i="5"/>
  <c r="AG14" i="5"/>
  <c r="V14" i="5"/>
  <c r="S14" i="5"/>
  <c r="P14" i="5"/>
  <c r="O14" i="5"/>
  <c r="E14" i="5" s="1"/>
  <c r="N14" i="5"/>
  <c r="D14" i="5" s="1"/>
  <c r="J14" i="5"/>
  <c r="G14" i="5"/>
  <c r="AP13" i="5"/>
  <c r="AJ13" i="5"/>
  <c r="AG13" i="5"/>
  <c r="V13" i="5"/>
  <c r="S13" i="5"/>
  <c r="P13" i="5"/>
  <c r="O13" i="5"/>
  <c r="N13" i="5"/>
  <c r="D13" i="5" s="1"/>
  <c r="J13" i="5"/>
  <c r="G13" i="5"/>
  <c r="AP12" i="5"/>
  <c r="AJ12" i="5"/>
  <c r="AG12" i="5"/>
  <c r="V12" i="5"/>
  <c r="S12" i="5"/>
  <c r="P12" i="5"/>
  <c r="O12" i="5"/>
  <c r="N12" i="5"/>
  <c r="D12" i="5" s="1"/>
  <c r="J12" i="5"/>
  <c r="G12" i="5"/>
  <c r="F12" i="5" s="1"/>
  <c r="M14" i="5" l="1"/>
  <c r="F39" i="5"/>
  <c r="M40" i="5"/>
  <c r="F38" i="5"/>
  <c r="F45" i="5"/>
  <c r="M46" i="5"/>
  <c r="C46" i="5" s="1"/>
  <c r="M45" i="5"/>
  <c r="F15" i="5"/>
  <c r="C17" i="2"/>
  <c r="L19" i="2"/>
  <c r="L21" i="2"/>
  <c r="C12" i="2"/>
  <c r="F43" i="5"/>
  <c r="M42" i="5"/>
  <c r="C42" i="5" s="1"/>
  <c r="F20" i="5"/>
  <c r="E42" i="5"/>
  <c r="F40" i="5"/>
  <c r="M41" i="5"/>
  <c r="M44" i="5"/>
  <c r="C44" i="5" s="1"/>
  <c r="D35" i="5"/>
  <c r="F36" i="5"/>
  <c r="C36" i="5" s="1"/>
  <c r="M37" i="5"/>
  <c r="C37" i="5" s="1"/>
  <c r="M38" i="5"/>
  <c r="F41" i="5"/>
  <c r="M39" i="5"/>
  <c r="C39" i="5" s="1"/>
  <c r="F19" i="5"/>
  <c r="M19" i="5"/>
  <c r="L14" i="2"/>
  <c r="C13" i="2"/>
  <c r="C23" i="2"/>
  <c r="L12" i="2"/>
  <c r="L16" i="2"/>
  <c r="C16" i="2"/>
  <c r="M14" i="2"/>
  <c r="L18" i="2"/>
  <c r="M15" i="2"/>
  <c r="C15" i="2"/>
  <c r="L17" i="2"/>
  <c r="C19" i="2"/>
  <c r="C21" i="2"/>
  <c r="L13" i="2"/>
  <c r="L22" i="2"/>
  <c r="L15" i="2"/>
  <c r="L23" i="2"/>
  <c r="C20" i="2"/>
  <c r="C18" i="2"/>
  <c r="L20" i="2"/>
  <c r="C14" i="2"/>
  <c r="M21" i="2"/>
  <c r="N21" i="2"/>
  <c r="M20" i="2"/>
  <c r="C22" i="2"/>
  <c r="N19" i="2"/>
  <c r="M23" i="2"/>
  <c r="M22" i="2"/>
  <c r="M13" i="2"/>
  <c r="M19" i="2"/>
  <c r="N13" i="2"/>
  <c r="M12" i="2"/>
  <c r="M18" i="2"/>
  <c r="M17" i="2"/>
  <c r="M16" i="2"/>
  <c r="C19" i="5"/>
  <c r="M22" i="5"/>
  <c r="C35" i="5"/>
  <c r="M43" i="5"/>
  <c r="M18" i="5"/>
  <c r="M15" i="5"/>
  <c r="C15" i="5" s="1"/>
  <c r="D36" i="5"/>
  <c r="D40" i="5"/>
  <c r="D44" i="5"/>
  <c r="F18" i="5"/>
  <c r="F21" i="5"/>
  <c r="M23" i="5"/>
  <c r="C23" i="5" s="1"/>
  <c r="M20" i="5"/>
  <c r="M13" i="5"/>
  <c r="M16" i="5"/>
  <c r="C16" i="5" s="1"/>
  <c r="F13" i="5"/>
  <c r="C13" i="5" s="1"/>
  <c r="F17" i="5"/>
  <c r="M21" i="5"/>
  <c r="F14" i="5"/>
  <c r="F22" i="5"/>
  <c r="M17" i="5"/>
  <c r="M12" i="5"/>
  <c r="C12" i="5" s="1"/>
  <c r="E12" i="5"/>
  <c r="E16" i="5"/>
  <c r="E20" i="5"/>
  <c r="E13" i="5"/>
  <c r="E17" i="5"/>
  <c r="E21" i="5"/>
  <c r="C38" i="5" l="1"/>
  <c r="C14" i="5"/>
  <c r="C20" i="5"/>
  <c r="C40" i="5"/>
  <c r="C41" i="5"/>
  <c r="C45" i="5"/>
  <c r="C43" i="5"/>
  <c r="C22" i="5"/>
  <c r="C17" i="5"/>
  <c r="C18" i="5"/>
  <c r="C21" i="5"/>
  <c r="C24" i="6" l="1"/>
  <c r="D24" i="6"/>
  <c r="E24" i="3" l="1"/>
  <c r="G24" i="4" l="1"/>
  <c r="D24" i="3"/>
  <c r="C24" i="3" s="1"/>
  <c r="G47" i="5" l="1"/>
  <c r="S24" i="5" l="1"/>
  <c r="N24" i="5" l="1"/>
  <c r="D24" i="5" s="1"/>
  <c r="N47" i="5"/>
  <c r="AP24" i="5"/>
  <c r="AP47" i="5"/>
  <c r="AJ47" i="5"/>
  <c r="AG24" i="5"/>
  <c r="AG47" i="5"/>
  <c r="V24" i="5"/>
  <c r="S47" i="5"/>
  <c r="P47" i="5"/>
  <c r="P24" i="5"/>
  <c r="O47" i="5"/>
  <c r="E47" i="5" s="1"/>
  <c r="O24" i="5"/>
  <c r="E24" i="5" s="1"/>
  <c r="J47" i="5"/>
  <c r="F47" i="5" s="1"/>
  <c r="G24" i="5"/>
  <c r="M47" i="5" l="1"/>
  <c r="C47" i="5" s="1"/>
  <c r="D47" i="5"/>
  <c r="S24" i="2" l="1"/>
  <c r="P24" i="2"/>
  <c r="D24" i="2"/>
  <c r="E24" i="2"/>
  <c r="I24" i="2"/>
  <c r="F24" i="2"/>
  <c r="N24" i="2" s="1"/>
  <c r="M24" i="2" l="1"/>
  <c r="L24" i="2"/>
  <c r="C24" i="2"/>
  <c r="V47" i="5" l="1"/>
  <c r="J24" i="5"/>
  <c r="F24" i="5" s="1"/>
  <c r="M24" i="5"/>
  <c r="C24" i="5" l="1"/>
</calcChain>
</file>

<file path=xl/sharedStrings.xml><?xml version="1.0" encoding="utf-8"?>
<sst xmlns="http://schemas.openxmlformats.org/spreadsheetml/2006/main" count="382" uniqueCount="134">
  <si>
    <t xml:space="preserve">Përshkrimi i tabelave </t>
  </si>
  <si>
    <t xml:space="preserve">
Tabela 1: Statistika mbi numrin e llogarive të klientëve
</t>
  </si>
  <si>
    <t>Tabela 1 paraqet numrin e pergjithshëm të llogarive të klientëve, që perfshijne numrin e llogarive rrjedhese të cilat mund të përdoren per qëllime pagesash, numrin e llogarive të kursimit, numrin e llogarive te afatizuara si dhe numrin e llogarive të parasë elektronike.</t>
  </si>
  <si>
    <t>Tabela 2:   Kartelat bankare</t>
  </si>
  <si>
    <t>Tabela 2 paraqet numrin e përgjithshëm të kartelave të lëshuara  dhe të vlefshme në periudhën e raportimit. Kartelat janë ndarë sipas funksionit që kanë dhe sipas operatorit.</t>
  </si>
  <si>
    <t>Tabela 3: Terminalet për pagesa me kartela</t>
  </si>
  <si>
    <t>Tabela 3 paraqet numrin e përgjithshëm të terminaleve deri në fund të periudhës për të cilen raportohet. Këtu perfshihen: terminalet ATM, terminalet POS, si edhe terminalet për përdorimin e parasë elektronike.</t>
  </si>
  <si>
    <t>Tabela 4: Pagesat sipas instrumenteve</t>
  </si>
  <si>
    <t>Tabela 4 paraqet numrin dhe vlerën e pagesave sipas instrumentit të përdorur per të kryer pagesën, brenda ose jashtë vendit. Gjithashtu, kjo tabelë përfshin dhe ndarjen në pagesat e iniciuara nga individë dhe persona afarist.</t>
  </si>
  <si>
    <t>Tabela 5: Transaksionet sipas tipit të terminaleve</t>
  </si>
  <si>
    <t>Tabela 5 përfshin raportimin në numër dhe vlerë të transaksioneve me kartela në terminale ATM dhe POS.</t>
  </si>
  <si>
    <t xml:space="preserve">Statistika mbi numrin e llogarive të klientëve </t>
  </si>
  <si>
    <t>Llogaritë e klientëve</t>
  </si>
  <si>
    <t>Numri i përgjithshëm i llogarive</t>
  </si>
  <si>
    <t>Llogari rrjedhëse</t>
  </si>
  <si>
    <t>nga të cilat përdorin:</t>
  </si>
  <si>
    <t>Llogari kursimi</t>
  </si>
  <si>
    <t>Llogari të afatizuara</t>
  </si>
  <si>
    <t>Llogari të parasë elektronike</t>
  </si>
  <si>
    <t>E-banking</t>
  </si>
  <si>
    <t>pjesëmarrja e llogarive me qasje në internet, në numrin e përgjithshëm të llogarive rrjedhëse:</t>
  </si>
  <si>
    <t>Llogari me shërbime bazike</t>
  </si>
  <si>
    <t>Viti</t>
  </si>
  <si>
    <t>Muaji</t>
  </si>
  <si>
    <t>Gjithsej</t>
  </si>
  <si>
    <t xml:space="preserve">Individ </t>
  </si>
  <si>
    <t xml:space="preserve">Afarist </t>
  </si>
  <si>
    <t>Numri</t>
  </si>
  <si>
    <t>*Janar</t>
  </si>
  <si>
    <t>*Shkurt</t>
  </si>
  <si>
    <t>*Mars</t>
  </si>
  <si>
    <t>*Prill</t>
  </si>
  <si>
    <t>*Maj</t>
  </si>
  <si>
    <t>*Qershor</t>
  </si>
  <si>
    <t>Korrik</t>
  </si>
  <si>
    <t>Gusht</t>
  </si>
  <si>
    <t>Shtator</t>
  </si>
  <si>
    <t>Tetor</t>
  </si>
  <si>
    <t>Nëntor</t>
  </si>
  <si>
    <t>Dhjetor</t>
  </si>
  <si>
    <t>Shkurt</t>
  </si>
  <si>
    <t>Mars</t>
  </si>
  <si>
    <t>Burimi:</t>
  </si>
  <si>
    <t>Banka Qendrore e Republikës së Kosovës (2026)</t>
  </si>
  <si>
    <t>(Raportimet e bankave sipas "Rregullores për raportimin e statistikave të instrumenteve të pagesave", Shkurt 2023)</t>
  </si>
  <si>
    <t>Link Detaje:</t>
  </si>
  <si>
    <t>https://bqk-kos.org/wp-content/uploads/2025/08/Raportet-e-money-.xlsx</t>
  </si>
  <si>
    <t>Kartelat bankare</t>
  </si>
  <si>
    <t>Numri i kartelave</t>
  </si>
  <si>
    <t>Numri i përgjithshëm i kartelave</t>
  </si>
  <si>
    <t xml:space="preserve">Kartela me funksion cash-i </t>
  </si>
  <si>
    <t xml:space="preserve">Kartela me funksion pagese </t>
  </si>
  <si>
    <t>Numri i pergjithshem i kartelave sipas operatoreve:</t>
  </si>
  <si>
    <t>Nga numri i përgjithshëm i kartelave:</t>
  </si>
  <si>
    <t>prej te cilave:</t>
  </si>
  <si>
    <t>Kartela me funksion para elektronike</t>
  </si>
  <si>
    <t>Kartela lokale</t>
  </si>
  <si>
    <t>VISA</t>
  </si>
  <si>
    <t>Master Card</t>
  </si>
  <si>
    <t>Tjera</t>
  </si>
  <si>
    <t xml:space="preserve">Kartela me funksion debiti </t>
  </si>
  <si>
    <t xml:space="preserve"> Kartela me funksion krediti </t>
  </si>
  <si>
    <t>Kartela me funksion debitimi te vonuar (Delayed debit card function)</t>
  </si>
  <si>
    <t>Kartela me funksion debiti dhe/apo debiti te vonuar</t>
  </si>
  <si>
    <t>Kartela me funksion krediti dhe/apo debiti të vonuar</t>
  </si>
  <si>
    <t>Contact</t>
  </si>
  <si>
    <t>Contact/contactless</t>
  </si>
  <si>
    <t>Janar</t>
  </si>
  <si>
    <t>*Raporti i korrigjuar</t>
  </si>
  <si>
    <t>Terminalet për pagesa me kartela</t>
  </si>
  <si>
    <t>Numri i terminaleve</t>
  </si>
  <si>
    <t>Terminalet ATM</t>
  </si>
  <si>
    <t>Terminalet POS</t>
  </si>
  <si>
    <t xml:space="preserve">Terminale për përdorimin e parasë elektronike </t>
  </si>
  <si>
    <t>ATM me funksion tërheqje cash</t>
  </si>
  <si>
    <t>ATM me funksion transfer krediti</t>
  </si>
  <si>
    <t>ATM me funksion depozitim cash</t>
  </si>
  <si>
    <t>Terminale POS me funksion tërheqje cash</t>
  </si>
  <si>
    <t>Terminale EFTPOS</t>
  </si>
  <si>
    <t>Prej numrit të pergjithshëm të POS terminaleve:</t>
  </si>
  <si>
    <t>Terminale virtuale (e-commerce)</t>
  </si>
  <si>
    <t xml:space="preserve">terminale për rimbushjen apo shkarkimin e parasë elektronike </t>
  </si>
  <si>
    <t>terminale për kryerjen e pagesave me para elektronike</t>
  </si>
  <si>
    <t>Numri i përgjithshëm i tregtarëve në vend që janë klientë të bankave raportuese dhe pranojnë kartelat e tyre</t>
  </si>
  <si>
    <t>contact/contacless</t>
  </si>
  <si>
    <t>Numri i tregtarëve që ofrojnë  POS fizik</t>
  </si>
  <si>
    <t>Numri i tregtarëve që ofrojnë  POS virtual</t>
  </si>
  <si>
    <t>Gjithsej:</t>
  </si>
  <si>
    <t>2025*</t>
  </si>
  <si>
    <t>*</t>
  </si>
  <si>
    <t>*Raporti i korrigjuar.</t>
  </si>
  <si>
    <t>Pagesat sipas instrumenteve</t>
  </si>
  <si>
    <t>Transfere krediti - Numri</t>
  </si>
  <si>
    <t>Transaksionet me kartelë</t>
  </si>
  <si>
    <t>Transaksionet ndërkombëtare</t>
  </si>
  <si>
    <t>Transaksionet me para elektronike</t>
  </si>
  <si>
    <t>Transaksionet me instrumente tjera të pagesës</t>
  </si>
  <si>
    <t>Totali i pagesave të klientëve (I+II+III+IV)</t>
  </si>
  <si>
    <t>I. Transfere krediti</t>
  </si>
  <si>
    <t>II. Pagesa të iniciuara nga klientët me kartelë</t>
  </si>
  <si>
    <t xml:space="preserve">III. Pagesa me para elektronike </t>
  </si>
  <si>
    <t>IV. Pagesat përmes shërbimit E-commerce në Kosovë</t>
  </si>
  <si>
    <t>V. Pagesat permes kuletes digjitale (Digital wallet)</t>
  </si>
  <si>
    <t xml:space="preserve">VI. Pagesa me instrumente të tjera </t>
  </si>
  <si>
    <t>transfere krediti në forme letër</t>
  </si>
  <si>
    <t>transfere krediti në forme elektronike</t>
  </si>
  <si>
    <t xml:space="preserve"> Pagesat hyrëse ndërkombëtare</t>
  </si>
  <si>
    <t xml:space="preserve"> Pagesat dalëse ndërkombëtare</t>
  </si>
  <si>
    <t>Pagesa me kartelë me funksion debiti</t>
  </si>
  <si>
    <t>Pagesa me kartelë me funksion krediti</t>
  </si>
  <si>
    <t>Pagesa me kartelë me funksion debiti te vonuar (Delayed debit card function)</t>
  </si>
  <si>
    <t>Pagesa me kartelë me funksion debiti dhe/apo debiti te vonuar</t>
  </si>
  <si>
    <t>Pagesa me kartelë me funksion krediti dhe/apo debiti të vonuar</t>
  </si>
  <si>
    <t>Të iniciuara në një EFTPOS fizikë</t>
  </si>
  <si>
    <t>Të iniciuara në distancë (remotely) - online</t>
  </si>
  <si>
    <t>Individ</t>
  </si>
  <si>
    <t>Afarist</t>
  </si>
  <si>
    <t>*Gusht</t>
  </si>
  <si>
    <t xml:space="preserve">Tetor </t>
  </si>
  <si>
    <t>Transfere krediti - Vlera</t>
  </si>
  <si>
    <t>Totali i pagesave të klientëve (I+II+III+IV+V)</t>
  </si>
  <si>
    <t>Transaksionet sipas tipit të terminaleve</t>
  </si>
  <si>
    <t xml:space="preserve">Transaksionet e pagesave sipas tipit të terminaleve </t>
  </si>
  <si>
    <t>Numri i pergjithshem i transaksioneve sipas terminaleve te pagesave</t>
  </si>
  <si>
    <t>ATM terheqje cash</t>
  </si>
  <si>
    <t>ATM depozitime</t>
  </si>
  <si>
    <t>Kredit transfere nepermjet ATM-ve</t>
  </si>
  <si>
    <t>Terheqje cash ne terminale POS</t>
  </si>
  <si>
    <t>Pagesa me kartela ne terminale POS</t>
  </si>
  <si>
    <t xml:space="preserve">Transaksione për mbushjen, rimbushjnen ose tërheqje e vlerës së mbetur të parasë elektronike </t>
  </si>
  <si>
    <t>Transaksionet e pagesave me kartela me funksion paranë elektronike</t>
  </si>
  <si>
    <t>Vlera</t>
  </si>
  <si>
    <t xml:space="preserve">Korrik </t>
  </si>
  <si>
    <t xml:space="preserve">Dhjetor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</si>
</sst>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д_е_н_._-;\-* #,##0\ _д_е_н_._-;_-* &quot;-&quot;\ _д_е_н_._-;_-@_-"/>
    <numFmt numFmtId="165" formatCode="_(* #,##0_);_(* \(#,##0\);_(* &quot;-&quot;??_);_(@_)"/>
    <numFmt numFmtId="166" formatCode="[$-409]General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i/>
      <u/>
      <sz val="11"/>
      <name val="Tahoma"/>
      <family val="2"/>
      <charset val="204"/>
    </font>
    <font>
      <b/>
      <sz val="14"/>
      <color theme="0"/>
      <name val="Tahoma"/>
      <family val="2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i/>
      <sz val="10"/>
      <color rgb="FF000000"/>
      <name val="Tahoma"/>
      <family val="2"/>
    </font>
    <font>
      <i/>
      <sz val="10"/>
      <color rgb="FF000000"/>
      <name val="Tahoma"/>
      <family val="2"/>
      <charset val="204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  <charset val="204"/>
    </font>
    <font>
      <sz val="11"/>
      <color rgb="FF000000"/>
      <name val="Tahoma"/>
      <family val="2"/>
    </font>
    <font>
      <sz val="11"/>
      <color rgb="FFFF0000"/>
      <name val="Tahoma"/>
      <family val="2"/>
      <charset val="204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10"/>
      <name val="Arial"/>
      <family val="2"/>
    </font>
    <font>
      <i/>
      <sz val="10"/>
      <color theme="1"/>
      <name val="Tahoma"/>
      <family val="2"/>
    </font>
    <font>
      <sz val="11"/>
      <name val="Calibri"/>
      <family val="2"/>
      <charset val="204"/>
      <scheme val="minor"/>
    </font>
    <font>
      <b/>
      <sz val="16"/>
      <name val="Tahoma"/>
      <family val="2"/>
      <charset val="204"/>
    </font>
    <font>
      <sz val="11"/>
      <name val="Tahoma"/>
      <family val="2"/>
      <charset val="204"/>
    </font>
    <font>
      <b/>
      <sz val="14"/>
      <name val="Tahoma"/>
      <family val="2"/>
      <charset val="204"/>
    </font>
    <font>
      <b/>
      <sz val="14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charset val="204"/>
    </font>
    <font>
      <b/>
      <sz val="16"/>
      <color theme="1"/>
      <name val="Tahoma"/>
      <family val="2"/>
    </font>
    <font>
      <b/>
      <sz val="16"/>
      <color theme="1"/>
      <name val="Tahoma"/>
      <family val="2"/>
      <charset val="204"/>
    </font>
    <font>
      <b/>
      <sz val="14"/>
      <color theme="1"/>
      <name val="Tahoma"/>
      <family val="2"/>
    </font>
    <font>
      <b/>
      <sz val="16"/>
      <color theme="9"/>
      <name val="Tahoma"/>
      <family val="2"/>
    </font>
    <font>
      <sz val="11"/>
      <color theme="9"/>
      <name val="Tahoma"/>
      <family val="2"/>
    </font>
    <font>
      <sz val="10"/>
      <color theme="9"/>
      <name val="Tahoma"/>
      <family val="2"/>
    </font>
    <font>
      <b/>
      <sz val="16"/>
      <color rgb="FF92D050"/>
      <name val="Tahoma"/>
      <family val="2"/>
    </font>
    <font>
      <sz val="11"/>
      <color rgb="FF92D050"/>
      <name val="Tahoma"/>
      <family val="2"/>
    </font>
    <font>
      <sz val="10"/>
      <color rgb="FF92D050"/>
      <name val="Tahoma"/>
      <family val="2"/>
    </font>
    <font>
      <b/>
      <sz val="10"/>
      <color rgb="FFFF0000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96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slantDashDot">
        <color theme="3"/>
      </left>
      <right/>
      <top style="slantDashDot">
        <color theme="3"/>
      </top>
      <bottom/>
      <diagonal/>
    </border>
    <border>
      <left/>
      <right/>
      <top style="slantDashDot">
        <color theme="3"/>
      </top>
      <bottom/>
      <diagonal/>
    </border>
    <border>
      <left/>
      <right style="slantDashDot">
        <color theme="3"/>
      </right>
      <top style="slantDashDot">
        <color theme="3"/>
      </top>
      <bottom/>
      <diagonal/>
    </border>
    <border>
      <left style="slantDashDot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slantDashDot">
        <color theme="3"/>
      </right>
      <top/>
      <bottom style="thin">
        <color theme="3"/>
      </bottom>
      <diagonal/>
    </border>
    <border>
      <left style="slantDashDot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slantDashDot">
        <color theme="3"/>
      </bottom>
      <diagonal/>
    </border>
    <border>
      <left/>
      <right style="slantDashDot">
        <color theme="3"/>
      </right>
      <top style="thin">
        <color theme="3"/>
      </top>
      <bottom style="slantDashDot">
        <color theme="3"/>
      </bottom>
      <diagonal/>
    </border>
    <border>
      <left style="slantDashDot">
        <color theme="3"/>
      </left>
      <right/>
      <top/>
      <bottom/>
      <diagonal/>
    </border>
    <border>
      <left style="slantDashDot">
        <color theme="4" tint="-0.24994659260841701"/>
      </left>
      <right/>
      <top style="slantDashDot">
        <color theme="3"/>
      </top>
      <bottom/>
      <diagonal/>
    </border>
    <border>
      <left style="slantDashDot">
        <color theme="3"/>
      </left>
      <right style="slantDashDot">
        <color theme="4" tint="-0.24994659260841701"/>
      </right>
      <top style="slantDashDot">
        <color theme="3"/>
      </top>
      <bottom/>
      <diagonal/>
    </border>
    <border>
      <left style="slantDashDot">
        <color theme="4" tint="-0.24994659260841701"/>
      </left>
      <right style="slantDashDot">
        <color theme="4" tint="-0.24994659260841701"/>
      </right>
      <top style="slantDashDot">
        <color theme="3"/>
      </top>
      <bottom/>
      <diagonal/>
    </border>
    <border>
      <left style="slantDashDot">
        <color theme="4" tint="-0.499984740745262"/>
      </left>
      <right style="slantDashDot">
        <color theme="4" tint="-0.24994659260841701"/>
      </right>
      <top style="slantDashDot">
        <color theme="3"/>
      </top>
      <bottom/>
      <diagonal/>
    </border>
    <border>
      <left style="slantDashDot">
        <color theme="4" tint="-0.24994659260841701"/>
      </left>
      <right style="slantDashDot">
        <color theme="4" tint="-0.499984740745262"/>
      </right>
      <top style="slantDashDot">
        <color theme="3"/>
      </top>
      <bottom/>
      <diagonal/>
    </border>
    <border>
      <left/>
      <right style="slantDashDot">
        <color theme="4" tint="-0.24994659260841701"/>
      </right>
      <top/>
      <bottom/>
      <diagonal/>
    </border>
    <border>
      <left style="slantDashDot">
        <color theme="4" tint="-0.24994659260841701"/>
      </left>
      <right style="slantDashDot">
        <color theme="4" tint="-0.24994659260841701"/>
      </right>
      <top/>
      <bottom/>
      <diagonal/>
    </border>
    <border>
      <left style="slantDashDot">
        <color theme="4" tint="-0.24994659260841701"/>
      </left>
      <right/>
      <top/>
      <bottom/>
      <diagonal/>
    </border>
    <border>
      <left style="slantDashDot">
        <color theme="4" tint="-0.499984740745262"/>
      </left>
      <right style="slantDashDot">
        <color theme="4" tint="-0.24994659260841701"/>
      </right>
      <top/>
      <bottom/>
      <diagonal/>
    </border>
    <border>
      <left style="slantDashDot">
        <color theme="4" tint="-0.24994659260841701"/>
      </left>
      <right style="slantDashDot">
        <color theme="4" tint="-0.499984740745262"/>
      </right>
      <top/>
      <bottom/>
      <diagonal/>
    </border>
    <border>
      <left/>
      <right style="slantDashDot">
        <color theme="3"/>
      </right>
      <top/>
      <bottom/>
      <diagonal/>
    </border>
    <border>
      <left style="slantDashDot">
        <color theme="4" tint="-0.499984740745262"/>
      </left>
      <right/>
      <top/>
      <bottom style="slantDashDot">
        <color theme="4" tint="-0.499984740745262"/>
      </bottom>
      <diagonal/>
    </border>
    <border>
      <left/>
      <right/>
      <top/>
      <bottom style="slantDashDot">
        <color theme="4" tint="-0.499984740745262"/>
      </bottom>
      <diagonal/>
    </border>
    <border>
      <left/>
      <right style="slantDashDot">
        <color theme="4" tint="-0.499984740745262"/>
      </right>
      <top/>
      <bottom style="slantDashDot">
        <color theme="4" tint="-0.499984740745262"/>
      </bottom>
      <diagonal/>
    </border>
    <border>
      <left style="slantDashDot">
        <color theme="4" tint="-0.499984740745262"/>
      </left>
      <right style="slantDashDot">
        <color theme="4" tint="-0.24994659260841701"/>
      </right>
      <top/>
      <bottom style="slantDashDot">
        <color theme="3"/>
      </bottom>
      <diagonal/>
    </border>
    <border>
      <left style="slantDashDot">
        <color theme="4" tint="-0.24994659260841701"/>
      </left>
      <right style="slantDashDot">
        <color theme="4" tint="-0.24994659260841701"/>
      </right>
      <top/>
      <bottom style="slantDashDot">
        <color theme="3"/>
      </bottom>
      <diagonal/>
    </border>
    <border>
      <left style="slantDashDot">
        <color theme="4" tint="-0.24994659260841701"/>
      </left>
      <right style="slantDashDot">
        <color theme="4" tint="-0.499984740745262"/>
      </right>
      <top/>
      <bottom style="slantDashDot">
        <color theme="3"/>
      </bottom>
      <diagonal/>
    </border>
    <border>
      <left/>
      <right/>
      <top/>
      <bottom style="slantDashDot">
        <color theme="3"/>
      </bottom>
      <diagonal/>
    </border>
    <border>
      <left/>
      <right style="slantDashDot">
        <color theme="3"/>
      </right>
      <top/>
      <bottom style="slantDashDot">
        <color theme="3"/>
      </bottom>
      <diagonal/>
    </border>
    <border>
      <left/>
      <right style="dashDotDot">
        <color theme="3" tint="-0.24994659260841701"/>
      </right>
      <top style="thin">
        <color theme="3" tint="-0.24994659260841701"/>
      </top>
      <bottom style="slantDashDot">
        <color theme="3" tint="-0.24994659260841701"/>
      </bottom>
      <diagonal/>
    </border>
    <border>
      <left/>
      <right/>
      <top style="thin">
        <color theme="3"/>
      </top>
      <bottom style="mediumDashed">
        <color theme="3"/>
      </bottom>
      <diagonal/>
    </border>
    <border>
      <left style="slantDashDot">
        <color theme="3"/>
      </left>
      <right style="dashDotDot">
        <color theme="3"/>
      </right>
      <top style="slantDashDot">
        <color theme="3"/>
      </top>
      <bottom style="slantDashDot">
        <color theme="3"/>
      </bottom>
      <diagonal/>
    </border>
    <border>
      <left/>
      <right style="hair">
        <color theme="3"/>
      </right>
      <top style="slantDashDot">
        <color theme="3"/>
      </top>
      <bottom style="slantDashDot">
        <color theme="3"/>
      </bottom>
      <diagonal/>
    </border>
    <border>
      <left/>
      <right/>
      <top style="slantDashDot">
        <color theme="3"/>
      </top>
      <bottom style="slantDashDot">
        <color theme="3"/>
      </bottom>
      <diagonal/>
    </border>
    <border>
      <left style="slantDashDot">
        <color theme="3"/>
      </left>
      <right style="dashDotDot">
        <color theme="3"/>
      </right>
      <top/>
      <bottom style="slantDashDot">
        <color theme="3"/>
      </bottom>
      <diagonal/>
    </border>
    <border>
      <left/>
      <right style="hair">
        <color theme="3"/>
      </right>
      <top/>
      <bottom style="slantDashDot">
        <color theme="3"/>
      </bottom>
      <diagonal/>
    </border>
    <border>
      <left/>
      <right style="slantDashDot">
        <color theme="3"/>
      </right>
      <top style="slantDashDot">
        <color theme="3"/>
      </top>
      <bottom style="slantDashDot">
        <color theme="3"/>
      </bottom>
      <diagonal/>
    </border>
    <border>
      <left/>
      <right style="dashDotDot">
        <color theme="3"/>
      </right>
      <top style="slantDashDot">
        <color theme="3"/>
      </top>
      <bottom style="slantDashDot">
        <color theme="3"/>
      </bottom>
      <diagonal/>
    </border>
    <border>
      <left style="slantDashDot">
        <color theme="3"/>
      </left>
      <right style="dashDotDot">
        <color theme="3"/>
      </right>
      <top/>
      <bottom/>
      <diagonal/>
    </border>
    <border>
      <left style="dashDotDot">
        <color theme="3"/>
      </left>
      <right style="hair">
        <color theme="3"/>
      </right>
      <top/>
      <bottom/>
      <diagonal/>
    </border>
    <border>
      <left/>
      <right style="dashDotDot">
        <color theme="3"/>
      </right>
      <top style="slantDashDot">
        <color theme="3"/>
      </top>
      <bottom/>
      <diagonal/>
    </border>
    <border>
      <left/>
      <right style="dashDotDot">
        <color theme="3"/>
      </right>
      <top/>
      <bottom/>
      <diagonal/>
    </border>
    <border>
      <left/>
      <right style="dashDotDot">
        <color theme="3"/>
      </right>
      <top/>
      <bottom style="slantDashDot">
        <color theme="3"/>
      </bottom>
      <diagonal/>
    </border>
    <border>
      <left style="slantDashDot">
        <color theme="3"/>
      </left>
      <right/>
      <top style="slantDashDot">
        <color theme="3"/>
      </top>
      <bottom style="slantDashDot">
        <color theme="3"/>
      </bottom>
      <diagonal/>
    </border>
    <border>
      <left style="slantDashDot">
        <color theme="3"/>
      </left>
      <right style="slantDashDot">
        <color theme="3"/>
      </right>
      <top style="slantDashDot">
        <color theme="3"/>
      </top>
      <bottom/>
      <diagonal/>
    </border>
    <border>
      <left style="slantDashDot">
        <color theme="4" tint="-0.499984740745262"/>
      </left>
      <right style="slantDashDot">
        <color theme="4" tint="-0.499984740745262"/>
      </right>
      <top style="slantDashDot">
        <color theme="3"/>
      </top>
      <bottom/>
      <diagonal/>
    </border>
    <border>
      <left style="slantDashDot">
        <color theme="4" tint="-0.499984740745262"/>
      </left>
      <right style="slantDashDot">
        <color theme="3"/>
      </right>
      <top style="slantDashDot">
        <color theme="3"/>
      </top>
      <bottom/>
      <diagonal/>
    </border>
    <border>
      <left style="slantDashDot">
        <color theme="3"/>
      </left>
      <right style="slantDashDot">
        <color theme="3"/>
      </right>
      <top/>
      <bottom/>
      <diagonal/>
    </border>
    <border>
      <left style="slantDashDot">
        <color theme="3"/>
      </left>
      <right/>
      <top/>
      <bottom style="slantDashDot">
        <color theme="3"/>
      </bottom>
      <diagonal/>
    </border>
    <border>
      <left style="slantDashDot">
        <color theme="4" tint="-0.499984740745262"/>
      </left>
      <right style="slantDashDot">
        <color theme="4" tint="-0.499984740745262"/>
      </right>
      <top/>
      <bottom style="slantDashDot">
        <color theme="3"/>
      </bottom>
      <diagonal/>
    </border>
    <border>
      <left style="slantDashDot">
        <color theme="4" tint="-0.499984740745262"/>
      </left>
      <right style="slantDashDot">
        <color theme="3"/>
      </right>
      <top/>
      <bottom style="slantDashDot">
        <color theme="3"/>
      </bottom>
      <diagonal/>
    </border>
    <border>
      <left style="slantDashDot">
        <color theme="3"/>
      </left>
      <right style="slantDashDot">
        <color theme="3"/>
      </right>
      <top/>
      <bottom style="slantDashDot">
        <color theme="3"/>
      </bottom>
      <diagonal/>
    </border>
    <border>
      <left style="hair">
        <color theme="3"/>
      </left>
      <right style="hair">
        <color theme="3"/>
      </right>
      <top style="slantDashDot">
        <color theme="3"/>
      </top>
      <bottom style="slantDashDot">
        <color theme="3"/>
      </bottom>
      <diagonal/>
    </border>
    <border>
      <left style="slantDashDot">
        <color theme="3"/>
      </left>
      <right style="hair">
        <color theme="3"/>
      </right>
      <top style="slantDashDot">
        <color theme="3"/>
      </top>
      <bottom style="slantDashDot">
        <color theme="3"/>
      </bottom>
      <diagonal/>
    </border>
    <border>
      <left style="slantDashDot">
        <color theme="3"/>
      </left>
      <right style="slantDashDot">
        <color theme="3"/>
      </right>
      <top style="slantDashDot">
        <color theme="3"/>
      </top>
      <bottom style="slantDashDot">
        <color theme="3"/>
      </bottom>
      <diagonal/>
    </border>
    <border>
      <left style="hair">
        <color theme="3"/>
      </left>
      <right style="hair">
        <color theme="3"/>
      </right>
      <top/>
      <bottom/>
      <diagonal/>
    </border>
    <border>
      <left style="slantDashDot">
        <color theme="3"/>
      </left>
      <right style="hair">
        <color theme="3"/>
      </right>
      <top/>
      <bottom/>
      <diagonal/>
    </border>
    <border>
      <left style="hair">
        <color theme="3"/>
      </left>
      <right style="hair">
        <color theme="3"/>
      </right>
      <top/>
      <bottom style="slantDashDot">
        <color theme="3"/>
      </bottom>
      <diagonal/>
    </border>
    <border>
      <left style="slantDashDot">
        <color theme="3"/>
      </left>
      <right style="hair">
        <color theme="3"/>
      </right>
      <top/>
      <bottom style="slantDashDot">
        <color theme="3"/>
      </bottom>
      <diagonal/>
    </border>
    <border>
      <left style="dashDotDot">
        <color theme="3"/>
      </left>
      <right style="dashDotDot">
        <color theme="3"/>
      </right>
      <top/>
      <bottom style="slantDashDot">
        <color theme="3"/>
      </bottom>
      <diagonal/>
    </border>
    <border>
      <left style="dashDotDot">
        <color theme="3"/>
      </left>
      <right style="dashDotDot">
        <color theme="3"/>
      </right>
      <top/>
      <bottom/>
      <diagonal/>
    </border>
    <border>
      <left style="slantDashDot">
        <color theme="3"/>
      </left>
      <right style="dashDotDot">
        <color theme="3"/>
      </right>
      <top style="slantDashDot">
        <color theme="3"/>
      </top>
      <bottom/>
      <diagonal/>
    </border>
    <border>
      <left style="dashDotDot">
        <color theme="3"/>
      </left>
      <right style="dashDotDot">
        <color theme="3"/>
      </right>
      <top style="slantDashDot">
        <color theme="3"/>
      </top>
      <bottom/>
      <diagonal/>
    </border>
    <border>
      <left/>
      <right style="slantDashDot">
        <color theme="3"/>
      </right>
      <top style="thin">
        <color theme="3"/>
      </top>
      <bottom/>
      <diagonal/>
    </border>
    <border>
      <left style="slantDashDot">
        <color theme="3"/>
      </left>
      <right style="hair">
        <color theme="3"/>
      </right>
      <top style="slantDashDot">
        <color theme="3"/>
      </top>
      <bottom/>
      <diagonal/>
    </border>
    <border>
      <left style="hair">
        <color theme="3"/>
      </left>
      <right style="hair">
        <color theme="3"/>
      </right>
      <top style="slantDashDot">
        <color theme="3"/>
      </top>
      <bottom/>
      <diagonal/>
    </border>
    <border>
      <left style="hair">
        <color theme="3"/>
      </left>
      <right style="slantDashDot">
        <color theme="3"/>
      </right>
      <top style="slantDashDot">
        <color theme="3"/>
      </top>
      <bottom/>
      <diagonal/>
    </border>
    <border>
      <left style="hair">
        <color theme="3"/>
      </left>
      <right style="slantDashDot">
        <color theme="3"/>
      </right>
      <top/>
      <bottom/>
      <diagonal/>
    </border>
    <border>
      <left style="hair">
        <color theme="3"/>
      </left>
      <right style="slantDashDot">
        <color theme="3"/>
      </right>
      <top/>
      <bottom style="slantDashDot">
        <color theme="3"/>
      </bottom>
      <diagonal/>
    </border>
    <border>
      <left style="slantDashDot">
        <color theme="3"/>
      </left>
      <right style="dashDotDot">
        <color theme="2" tint="-0.499984740745262"/>
      </right>
      <top style="slantDashDot">
        <color theme="3"/>
      </top>
      <bottom style="slantDashDot">
        <color theme="3"/>
      </bottom>
      <diagonal/>
    </border>
    <border>
      <left style="dashDotDot">
        <color theme="2" tint="-0.499984740745262"/>
      </left>
      <right style="dotted">
        <color theme="2" tint="-0.499984740745262"/>
      </right>
      <top style="slantDashDot">
        <color theme="3"/>
      </top>
      <bottom style="slantDashDot">
        <color theme="3"/>
      </bottom>
      <diagonal/>
    </border>
    <border>
      <left style="dotted">
        <color theme="2" tint="-0.499984740745262"/>
      </left>
      <right style="slantDashDot">
        <color theme="3"/>
      </right>
      <top style="slantDashDot">
        <color theme="3"/>
      </top>
      <bottom style="slantDashDot">
        <color theme="3"/>
      </bottom>
      <diagonal/>
    </border>
    <border>
      <left style="hair">
        <color theme="3"/>
      </left>
      <right style="slantDashDot">
        <color theme="3"/>
      </right>
      <top style="slantDashDot">
        <color theme="3"/>
      </top>
      <bottom style="slantDashDot">
        <color theme="3"/>
      </bottom>
      <diagonal/>
    </border>
    <border>
      <left style="slantDashDot">
        <color theme="3"/>
      </left>
      <right style="dashDotDot">
        <color theme="2" tint="-0.499984740745262"/>
      </right>
      <top style="slantDashDot">
        <color theme="2" tint="-0.499984740745262"/>
      </top>
      <bottom style="slantDashDot">
        <color theme="2" tint="-0.499984740745262"/>
      </bottom>
      <diagonal/>
    </border>
    <border>
      <left style="dashDotDot">
        <color theme="2" tint="-0.499984740745262"/>
      </left>
      <right style="dotted">
        <color theme="2" tint="-0.499984740745262"/>
      </right>
      <top style="slantDashDot">
        <color theme="2" tint="-0.499984740745262"/>
      </top>
      <bottom style="slantDashDot">
        <color theme="2" tint="-0.499984740745262"/>
      </bottom>
      <diagonal/>
    </border>
    <border>
      <left style="dotted">
        <color theme="2" tint="-0.499984740745262"/>
      </left>
      <right style="slantDashDot">
        <color theme="3"/>
      </right>
      <top style="slantDashDot">
        <color theme="2" tint="-0.499984740745262"/>
      </top>
      <bottom style="slantDashDot">
        <color theme="2" tint="-0.499984740745262"/>
      </bottom>
      <diagonal/>
    </border>
    <border>
      <left style="double">
        <color rgb="FFC4BD97"/>
      </left>
      <right style="double">
        <color rgb="FFC4BD97"/>
      </right>
      <top style="double">
        <color rgb="FFC4BD97"/>
      </top>
      <bottom/>
      <diagonal/>
    </border>
    <border>
      <left style="double">
        <color rgb="FFC4BD97"/>
      </left>
      <right style="double">
        <color rgb="FFC4BD97"/>
      </right>
      <top/>
      <bottom/>
      <diagonal/>
    </border>
    <border>
      <left style="double">
        <color rgb="FFC4BD97"/>
      </left>
      <right style="double">
        <color rgb="FFC4BD97"/>
      </right>
      <top/>
      <bottom style="double">
        <color rgb="FFC4BD97"/>
      </bottom>
      <diagonal/>
    </border>
    <border>
      <left style="dashDotDot">
        <color theme="3" tint="-0.24994659260841701"/>
      </left>
      <right/>
      <top style="thin">
        <color theme="3"/>
      </top>
      <bottom style="mediumDashed">
        <color theme="3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slantDashDot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dashDotDot">
        <color theme="3"/>
      </left>
      <right style="slantDashDot">
        <color indexed="64"/>
      </right>
      <top/>
      <bottom/>
      <diagonal/>
    </border>
    <border>
      <left/>
      <right style="dashDotDot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slantDashDot">
        <color indexed="64"/>
      </left>
      <right style="hair">
        <color indexed="64"/>
      </right>
      <top/>
      <bottom/>
      <diagonal/>
    </border>
    <border>
      <left style="hair">
        <color theme="3"/>
      </left>
      <right style="hair">
        <color indexed="64"/>
      </right>
      <top/>
      <bottom/>
      <diagonal/>
    </border>
    <border>
      <left/>
      <right style="slantDashDot">
        <color theme="3"/>
      </right>
      <top style="slantDashDot">
        <color indexed="64"/>
      </top>
      <bottom/>
      <diagonal/>
    </border>
    <border>
      <left style="slantDashDot">
        <color theme="3"/>
      </left>
      <right style="dashDotDot">
        <color theme="3"/>
      </right>
      <top style="slantDashDot">
        <color indexed="64"/>
      </top>
      <bottom/>
      <diagonal/>
    </border>
    <border>
      <left style="slantDashDot">
        <color theme="3"/>
      </left>
      <right style="slantDashDot">
        <color theme="3"/>
      </right>
      <top style="slantDashDot">
        <color indexed="64"/>
      </top>
      <bottom/>
      <diagonal/>
    </border>
    <border>
      <left style="hair">
        <color indexed="64"/>
      </left>
      <right style="slantDashDot">
        <color theme="3"/>
      </right>
      <top style="slantDashDot">
        <color indexed="64"/>
      </top>
      <bottom/>
      <diagonal/>
    </border>
    <border>
      <left style="slantDashDot">
        <color theme="3"/>
      </left>
      <right style="hair">
        <color theme="3"/>
      </right>
      <top style="slantDashDot">
        <color indexed="64"/>
      </top>
      <bottom/>
      <diagonal/>
    </border>
    <border>
      <left style="hair">
        <color theme="3"/>
      </left>
      <right style="hair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hair">
        <color indexed="64"/>
      </right>
      <top style="slantDashDot">
        <color indexed="64"/>
      </top>
      <bottom/>
      <diagonal/>
    </border>
    <border>
      <left style="dashDotDot">
        <color theme="3"/>
      </left>
      <right style="hair">
        <color indexed="64"/>
      </right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dashDotDot">
        <color theme="3"/>
      </left>
      <right style="hair">
        <color indexed="64"/>
      </right>
      <top style="slantDashDot">
        <color indexed="64"/>
      </top>
      <bottom/>
      <diagonal/>
    </border>
    <border>
      <left style="hair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 style="dashDot">
        <color indexed="64"/>
      </right>
      <top/>
      <bottom/>
      <diagonal/>
    </border>
    <border>
      <left style="slantDashDot">
        <color indexed="64"/>
      </left>
      <right style="dashDotDot">
        <color theme="3"/>
      </right>
      <top/>
      <bottom/>
      <diagonal/>
    </border>
    <border>
      <left style="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 style="hair">
        <color theme="3"/>
      </right>
      <top/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dashDotDot">
        <color theme="3"/>
      </left>
      <right style="hair">
        <color theme="3"/>
      </right>
      <top style="slantDashDot">
        <color indexed="64"/>
      </top>
      <bottom/>
      <diagonal/>
    </border>
    <border>
      <left/>
      <right style="dashDotDot">
        <color theme="3"/>
      </right>
      <top style="slantDashDot">
        <color indexed="64"/>
      </top>
      <bottom/>
      <diagonal/>
    </border>
    <border>
      <left style="hair">
        <color indexed="64"/>
      </left>
      <right style="hair">
        <color indexed="64"/>
      </right>
      <top style="slantDashDot">
        <color indexed="64"/>
      </top>
      <bottom/>
      <diagonal/>
    </border>
    <border>
      <left/>
      <right style="hair">
        <color indexed="64"/>
      </right>
      <top style="slantDashDot">
        <color indexed="64"/>
      </top>
      <bottom/>
      <diagonal/>
    </border>
    <border>
      <left style="slantDashDot">
        <color theme="4" tint="-0.499984740745262"/>
      </left>
      <right style="slantDashDot">
        <color indexed="64"/>
      </right>
      <top/>
      <bottom/>
      <diagonal/>
    </border>
    <border>
      <left style="slantDashDot">
        <color theme="4" tint="-0.499984740745262"/>
      </left>
      <right style="slantDashDot">
        <color indexed="64"/>
      </right>
      <top/>
      <bottom style="slantDashDot">
        <color indexed="64"/>
      </bottom>
      <diagonal/>
    </border>
    <border>
      <left style="hair">
        <color theme="3"/>
      </left>
      <right style="slantDashDot">
        <color indexed="64"/>
      </right>
      <top style="slantDashDot">
        <color theme="4" tint="-0.499984740745262"/>
      </top>
      <bottom style="slantDashDot">
        <color theme="3"/>
      </bottom>
      <diagonal/>
    </border>
    <border>
      <left style="slantDashDot">
        <color theme="4" tint="-0.499984740745262"/>
      </left>
      <right/>
      <top/>
      <bottom/>
      <diagonal/>
    </border>
    <border>
      <left/>
      <right style="slantDashDot">
        <color theme="4" tint="-0.499984740745262"/>
      </right>
      <top/>
      <bottom/>
      <diagonal/>
    </border>
    <border>
      <left style="slantDashDot">
        <color theme="4" tint="-0.24994659260841701"/>
      </left>
      <right/>
      <top style="slantDashDot">
        <color theme="3"/>
      </top>
      <bottom style="slantDashDot">
        <color indexed="64"/>
      </bottom>
      <diagonal/>
    </border>
    <border>
      <left/>
      <right/>
      <top style="slantDashDot">
        <color theme="3"/>
      </top>
      <bottom style="slantDashDot">
        <color indexed="64"/>
      </bottom>
      <diagonal/>
    </border>
    <border>
      <left/>
      <right style="slantDashDot">
        <color theme="3"/>
      </right>
      <top style="slantDashDot">
        <color theme="3"/>
      </top>
      <bottom style="slantDashDot">
        <color indexed="64"/>
      </bottom>
      <diagonal/>
    </border>
    <border>
      <left style="hair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theme="3"/>
      </left>
      <right style="hair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slantDashDot">
        <color theme="3"/>
      </right>
      <top style="slantDashDot">
        <color indexed="64"/>
      </top>
      <bottom/>
      <diagonal/>
    </border>
    <border>
      <left style="slantDashDot">
        <color auto="1"/>
      </left>
      <right style="dashDotDot">
        <color auto="1"/>
      </right>
      <top/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/>
      <right/>
      <top style="slantDashDot">
        <color indexed="64"/>
      </top>
      <bottom/>
      <diagonal/>
    </border>
    <border>
      <left style="slantDashDot">
        <color indexed="64"/>
      </left>
      <right style="dashDotDot">
        <color theme="3"/>
      </right>
      <top style="slantDashDot">
        <color indexed="64"/>
      </top>
      <bottom/>
      <diagonal/>
    </border>
    <border>
      <left style="dashDotDot">
        <color theme="3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 style="dashDotDot">
        <color indexed="64"/>
      </right>
      <top style="slantDashDot">
        <color indexed="64"/>
      </top>
      <bottom/>
      <diagonal/>
    </border>
    <border>
      <left/>
      <right style="mediumDashDot">
        <color indexed="64"/>
      </right>
      <top style="slantDashDot">
        <color indexed="64"/>
      </top>
      <bottom/>
      <diagonal/>
    </border>
    <border>
      <left style="hair">
        <color indexed="64"/>
      </left>
      <right style="slantDashDot">
        <color theme="3"/>
      </right>
      <top/>
      <bottom style="slantDashDot">
        <color indexed="64"/>
      </bottom>
      <diagonal/>
    </border>
    <border>
      <left style="slantDashDot">
        <color indexed="64"/>
      </left>
      <right style="hair">
        <color indexed="64"/>
      </right>
      <top/>
      <bottom style="slantDashDot">
        <color indexed="64"/>
      </bottom>
      <diagonal/>
    </border>
    <border>
      <left style="hair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 style="dotted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dashDotDot">
        <color indexed="64"/>
      </right>
      <top style="slantDashDot">
        <color indexed="64"/>
      </top>
      <bottom/>
      <diagonal/>
    </border>
    <border>
      <left style="dashDotDot">
        <color indexed="64"/>
      </left>
      <right style="dashDotDot">
        <color indexed="64"/>
      </right>
      <top style="slantDashDot">
        <color indexed="64"/>
      </top>
      <bottom/>
      <diagonal/>
    </border>
    <border>
      <left style="dotted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slantDashDot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slantDashDot">
        <color indexed="64"/>
      </top>
      <bottom/>
      <diagonal/>
    </border>
    <border>
      <left style="dotted">
        <color indexed="64"/>
      </left>
      <right style="hair">
        <color indexed="64"/>
      </right>
      <top style="slantDashDot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theme="3"/>
      </left>
      <right style="hair">
        <color indexed="64"/>
      </right>
      <top style="slantDashDot">
        <color theme="3"/>
      </top>
      <bottom style="slantDashDot">
        <color theme="3"/>
      </bottom>
      <diagonal/>
    </border>
    <border>
      <left style="slantDashDot">
        <color theme="3"/>
      </left>
      <right style="dashDotDot">
        <color indexed="64"/>
      </right>
      <top style="slantDashDot">
        <color indexed="64"/>
      </top>
      <bottom/>
      <diagonal/>
    </border>
    <border>
      <left style="slantDashDot">
        <color theme="3"/>
      </left>
      <right style="dashDotDot">
        <color indexed="64"/>
      </right>
      <top/>
      <bottom/>
      <diagonal/>
    </border>
    <border>
      <left/>
      <right style="dashDot">
        <color indexed="64"/>
      </right>
      <top style="slantDashDot">
        <color indexed="64"/>
      </top>
      <bottom/>
      <diagonal/>
    </border>
    <border>
      <left style="dotted">
        <color auto="1"/>
      </left>
      <right style="slantDashDot">
        <color auto="1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theme="3" tint="-0.24994659260841701"/>
      </right>
      <top/>
      <bottom/>
      <diagonal/>
    </border>
    <border>
      <left/>
      <right style="dotted">
        <color theme="3" tint="-0.24994659260841701"/>
      </right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theme="3"/>
      </top>
      <bottom/>
      <diagonal/>
    </border>
    <border>
      <left/>
      <right style="slantDashDot">
        <color indexed="64"/>
      </right>
      <top style="slantDashDot">
        <color theme="3"/>
      </top>
      <bottom style="slantDashDot">
        <color theme="3"/>
      </bottom>
      <diagonal/>
    </border>
    <border>
      <left/>
      <right style="slantDashDot">
        <color indexed="64"/>
      </right>
      <top/>
      <bottom style="slantDashDot">
        <color theme="3"/>
      </bottom>
      <diagonal/>
    </border>
    <border>
      <left style="hair">
        <color theme="3"/>
      </left>
      <right style="slantDashDot">
        <color indexed="64"/>
      </right>
      <top/>
      <bottom/>
      <diagonal/>
    </border>
    <border>
      <left style="hair">
        <color theme="3"/>
      </left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 style="thin">
        <color theme="3"/>
      </top>
      <bottom/>
      <diagonal/>
    </border>
    <border>
      <left/>
      <right style="slantDashDot">
        <color indexed="64"/>
      </right>
      <top style="thin">
        <color theme="3"/>
      </top>
      <bottom style="mediumDashed">
        <color theme="3"/>
      </bottom>
      <diagonal/>
    </border>
    <border>
      <left style="dashDotDot">
        <color theme="3"/>
      </left>
      <right style="hair">
        <color indexed="64"/>
      </right>
      <top style="slantDashDot">
        <color theme="3"/>
      </top>
      <bottom style="slantDashDot">
        <color theme="3"/>
      </bottom>
      <diagonal/>
    </border>
    <border>
      <left style="slantDashDot">
        <color theme="3"/>
      </left>
      <right style="dashDotDot">
        <color indexed="64"/>
      </right>
      <top style="slantDashDot">
        <color theme="3"/>
      </top>
      <bottom style="slantDashDot">
        <color theme="3"/>
      </bottom>
      <diagonal/>
    </border>
    <border>
      <left style="slantDashDot">
        <color theme="3"/>
      </left>
      <right style="dashDotDot">
        <color indexed="64"/>
      </right>
      <top style="slantDashDot">
        <color theme="3"/>
      </top>
      <bottom/>
      <diagonal/>
    </border>
    <border>
      <left style="slantDashDot">
        <color theme="3"/>
      </left>
      <right style="dashDotDot">
        <color indexed="64"/>
      </right>
      <top/>
      <bottom style="slantDashDot">
        <color theme="3"/>
      </bottom>
      <diagonal/>
    </border>
    <border>
      <left/>
      <right style="slantDashDot">
        <color theme="4" tint="-0.499984740745262"/>
      </right>
      <top style="slantDashDot">
        <color theme="3"/>
      </top>
      <bottom/>
      <diagonal/>
    </border>
    <border>
      <left/>
      <right style="slantDashDot">
        <color theme="4" tint="-0.499984740745262"/>
      </right>
      <top/>
      <bottom style="slantDashDot">
        <color theme="3"/>
      </bottom>
      <diagonal/>
    </border>
    <border>
      <left style="dashDotDot">
        <color theme="3"/>
      </left>
      <right style="dashDotDot">
        <color indexed="64"/>
      </right>
      <top style="slantDashDot">
        <color theme="3"/>
      </top>
      <bottom style="slantDashDot">
        <color theme="3"/>
      </bottom>
      <diagonal/>
    </border>
    <border>
      <left style="dashDot">
        <color indexed="64"/>
      </left>
      <right style="dashDotDot">
        <color indexed="64"/>
      </right>
      <top/>
      <bottom/>
      <diagonal/>
    </border>
    <border>
      <left style="dashDotDot">
        <color theme="3"/>
      </left>
      <right style="dashDotDot">
        <color indexed="64"/>
      </right>
      <top style="slantDashDot">
        <color theme="3"/>
      </top>
      <bottom/>
      <diagonal/>
    </border>
    <border>
      <left style="dashDotDot">
        <color theme="3"/>
      </left>
      <right style="dashDotDot">
        <color indexed="64"/>
      </right>
      <top/>
      <bottom/>
      <diagonal/>
    </border>
    <border>
      <left style="dashDotDot">
        <color theme="3"/>
      </left>
      <right style="dashDotDot">
        <color indexed="64"/>
      </right>
      <top/>
      <bottom style="slantDashDot">
        <color theme="3"/>
      </bottom>
      <diagonal/>
    </border>
    <border>
      <left style="dashDotDot">
        <color indexed="64"/>
      </left>
      <right style="slant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dashDotDot">
        <color theme="3"/>
      </left>
      <right/>
      <top/>
      <bottom/>
      <diagonal/>
    </border>
    <border>
      <left/>
      <right style="hair">
        <color theme="3"/>
      </right>
      <top style="slantDashDot">
        <color indexed="64"/>
      </top>
      <bottom/>
      <diagonal/>
    </border>
    <border>
      <left style="slantDashDot">
        <color indexed="64"/>
      </left>
      <right/>
      <top style="slantDashDot">
        <color theme="3"/>
      </top>
      <bottom/>
      <diagonal/>
    </border>
    <border>
      <left style="slantDashDot">
        <color indexed="64"/>
      </left>
      <right/>
      <top/>
      <bottom style="slantDashDot">
        <color theme="3"/>
      </bottom>
      <diagonal/>
    </border>
    <border>
      <left style="slantDashDot">
        <color theme="3"/>
      </left>
      <right style="slantDashDot">
        <color indexed="64"/>
      </right>
      <top style="slantDashDot">
        <color theme="3"/>
      </top>
      <bottom style="slantDashDot">
        <color theme="3"/>
      </bottom>
      <diagonal/>
    </border>
    <border>
      <left style="dashDot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dashDot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 style="dashDotDot">
        <color indexed="64"/>
      </right>
      <top style="slantDashDot">
        <color theme="3"/>
      </top>
      <bottom style="slantDashDot">
        <color theme="3"/>
      </bottom>
      <diagonal/>
    </border>
    <border>
      <left style="dashDotDot">
        <color indexed="64"/>
      </left>
      <right style="slantDashDot">
        <color indexed="64"/>
      </right>
      <top style="slantDashDot">
        <color theme="3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dashDotDot">
        <color theme="3"/>
      </left>
      <right style="hair">
        <color indexed="64"/>
      </right>
      <top/>
      <bottom style="slantDashDot">
        <color indexed="64"/>
      </bottom>
      <diagonal/>
    </border>
    <border>
      <left style="hair">
        <color indexed="64"/>
      </left>
      <right/>
      <top/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/>
      <bottom style="slantDashDot">
        <color indexed="64"/>
      </bottom>
      <diagonal/>
    </border>
    <border>
      <left/>
      <right style="hair">
        <color indexed="64"/>
      </right>
      <top/>
      <bottom style="slantDashDot">
        <color indexed="64"/>
      </bottom>
      <diagonal/>
    </border>
    <border>
      <left style="dashDot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slantDashDot">
        <color theme="3"/>
      </left>
      <right style="hair">
        <color indexed="64"/>
      </right>
      <top/>
      <bottom/>
      <diagonal/>
    </border>
    <border>
      <left style="hair">
        <color indexed="64"/>
      </left>
      <right style="slantDashDot">
        <color theme="3"/>
      </right>
      <top/>
      <bottom/>
      <diagonal/>
    </border>
    <border>
      <left style="dashDotDot">
        <color indexed="64"/>
      </left>
      <right style="hair">
        <color indexed="64"/>
      </right>
      <top/>
      <bottom/>
      <diagonal/>
    </border>
    <border>
      <left/>
      <right style="dashDotDot">
        <color indexed="64"/>
      </right>
      <top/>
      <bottom style="slantDashDot">
        <color indexed="64"/>
      </bottom>
      <diagonal/>
    </border>
    <border>
      <left style="dashDotDot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6" fillId="0" borderId="0">
      <alignment vertical="top"/>
    </xf>
    <xf numFmtId="166" fontId="26" fillId="0" borderId="0">
      <alignment vertical="top"/>
    </xf>
    <xf numFmtId="0" fontId="47" fillId="0" borderId="0" applyNumberFormat="0" applyFill="0" applyBorder="0" applyAlignment="0" applyProtection="0"/>
    <xf numFmtId="0" fontId="26" fillId="0" borderId="0">
      <alignment vertical="top"/>
    </xf>
  </cellStyleXfs>
  <cellXfs count="700">
    <xf numFmtId="0" fontId="0" fillId="0" borderId="0" xfId="0"/>
    <xf numFmtId="0" fontId="2" fillId="2" borderId="0" xfId="2" applyFill="1"/>
    <xf numFmtId="0" fontId="3" fillId="2" borderId="0" xfId="2" applyFont="1" applyFill="1"/>
    <xf numFmtId="0" fontId="4" fillId="2" borderId="0" xfId="2" applyFont="1" applyFill="1"/>
    <xf numFmtId="0" fontId="3" fillId="2" borderId="0" xfId="2" applyFont="1" applyFill="1" applyAlignment="1">
      <alignment horizontal="left"/>
    </xf>
    <xf numFmtId="0" fontId="6" fillId="0" borderId="1" xfId="2" applyFont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0" fontId="4" fillId="3" borderId="4" xfId="2" applyFont="1" applyFill="1" applyBorder="1" applyAlignment="1">
      <alignment vertical="center"/>
    </xf>
    <xf numFmtId="0" fontId="4" fillId="3" borderId="6" xfId="2" applyFont="1" applyFill="1" applyBorder="1" applyAlignment="1">
      <alignment vertical="center"/>
    </xf>
    <xf numFmtId="0" fontId="4" fillId="3" borderId="7" xfId="2" applyFont="1" applyFill="1" applyBorder="1" applyAlignment="1">
      <alignment vertical="center"/>
    </xf>
    <xf numFmtId="0" fontId="9" fillId="4" borderId="10" xfId="2" applyFont="1" applyFill="1" applyBorder="1"/>
    <xf numFmtId="0" fontId="9" fillId="4" borderId="11" xfId="2" applyFont="1" applyFill="1" applyBorder="1"/>
    <xf numFmtId="0" fontId="9" fillId="2" borderId="32" xfId="2" applyFont="1" applyFill="1" applyBorder="1" applyAlignment="1">
      <alignment horizontal="center"/>
    </xf>
    <xf numFmtId="0" fontId="9" fillId="2" borderId="33" xfId="2" applyFont="1" applyFill="1" applyBorder="1" applyAlignment="1">
      <alignment horizontal="center"/>
    </xf>
    <xf numFmtId="0" fontId="12" fillId="4" borderId="34" xfId="2" applyFont="1" applyFill="1" applyBorder="1" applyAlignment="1">
      <alignment horizontal="center"/>
    </xf>
    <xf numFmtId="0" fontId="13" fillId="2" borderId="35" xfId="2" applyFont="1" applyFill="1" applyBorder="1" applyAlignment="1">
      <alignment horizontal="center"/>
    </xf>
    <xf numFmtId="0" fontId="13" fillId="2" borderId="36" xfId="2" applyFont="1" applyFill="1" applyBorder="1" applyAlignment="1">
      <alignment horizontal="center"/>
    </xf>
    <xf numFmtId="0" fontId="13" fillId="5" borderId="34" xfId="2" applyFont="1" applyFill="1" applyBorder="1" applyAlignment="1">
      <alignment horizontal="center"/>
    </xf>
    <xf numFmtId="0" fontId="13" fillId="2" borderId="37" xfId="2" applyFont="1" applyFill="1" applyBorder="1" applyAlignment="1">
      <alignment horizontal="center"/>
    </xf>
    <xf numFmtId="0" fontId="13" fillId="2" borderId="38" xfId="2" applyFont="1" applyFill="1" applyBorder="1" applyAlignment="1">
      <alignment horizontal="center"/>
    </xf>
    <xf numFmtId="0" fontId="13" fillId="2" borderId="30" xfId="2" applyFont="1" applyFill="1" applyBorder="1" applyAlignment="1">
      <alignment horizontal="center"/>
    </xf>
    <xf numFmtId="0" fontId="13" fillId="2" borderId="39" xfId="2" applyFont="1" applyFill="1" applyBorder="1" applyAlignment="1">
      <alignment horizontal="center"/>
    </xf>
    <xf numFmtId="3" fontId="15" fillId="5" borderId="41" xfId="2" applyNumberFormat="1" applyFont="1" applyFill="1" applyBorder="1" applyAlignment="1">
      <alignment horizontal="center"/>
    </xf>
    <xf numFmtId="3" fontId="9" fillId="2" borderId="0" xfId="2" applyNumberFormat="1" applyFont="1" applyFill="1" applyAlignment="1">
      <alignment horizontal="center"/>
    </xf>
    <xf numFmtId="3" fontId="9" fillId="5" borderId="41" xfId="2" applyNumberFormat="1" applyFont="1" applyFill="1" applyBorder="1" applyAlignment="1">
      <alignment horizontal="center"/>
    </xf>
    <xf numFmtId="0" fontId="9" fillId="2" borderId="0" xfId="2" applyFont="1" applyFill="1" applyAlignment="1">
      <alignment horizontal="left"/>
    </xf>
    <xf numFmtId="164" fontId="4" fillId="2" borderId="0" xfId="2" applyNumberFormat="1" applyFont="1" applyFill="1"/>
    <xf numFmtId="0" fontId="16" fillId="2" borderId="0" xfId="2" applyFont="1" applyFill="1"/>
    <xf numFmtId="0" fontId="13" fillId="2" borderId="46" xfId="2" applyFont="1" applyFill="1" applyBorder="1" applyAlignment="1">
      <alignment horizontal="center"/>
    </xf>
    <xf numFmtId="0" fontId="13" fillId="2" borderId="55" xfId="2" applyFont="1" applyFill="1" applyBorder="1" applyAlignment="1">
      <alignment horizontal="center"/>
    </xf>
    <xf numFmtId="0" fontId="13" fillId="2" borderId="56" xfId="2" applyFont="1" applyFill="1" applyBorder="1" applyAlignment="1">
      <alignment horizontal="center"/>
    </xf>
    <xf numFmtId="0" fontId="13" fillId="5" borderId="57" xfId="2" applyFont="1" applyFill="1" applyBorder="1" applyAlignment="1">
      <alignment horizontal="center"/>
    </xf>
    <xf numFmtId="0" fontId="2" fillId="2" borderId="0" xfId="4" applyFill="1"/>
    <xf numFmtId="0" fontId="4" fillId="2" borderId="0" xfId="4" applyFont="1" applyFill="1"/>
    <xf numFmtId="0" fontId="9" fillId="2" borderId="0" xfId="4" applyFont="1" applyFill="1" applyAlignment="1">
      <alignment horizontal="left"/>
    </xf>
    <xf numFmtId="0" fontId="13" fillId="5" borderId="39" xfId="4" applyFont="1" applyFill="1" applyBorder="1" applyAlignment="1">
      <alignment horizontal="center"/>
    </xf>
    <xf numFmtId="0" fontId="13" fillId="5" borderId="34" xfId="4" applyFont="1" applyFill="1" applyBorder="1" applyAlignment="1">
      <alignment horizontal="center"/>
    </xf>
    <xf numFmtId="0" fontId="12" fillId="4" borderId="34" xfId="4" applyFont="1" applyFill="1" applyBorder="1" applyAlignment="1">
      <alignment horizontal="center"/>
    </xf>
    <xf numFmtId="0" fontId="13" fillId="5" borderId="40" xfId="4" applyFont="1" applyFill="1" applyBorder="1" applyAlignment="1">
      <alignment horizontal="center"/>
    </xf>
    <xf numFmtId="0" fontId="9" fillId="2" borderId="33" xfId="4" applyFont="1" applyFill="1" applyBorder="1" applyAlignment="1">
      <alignment horizontal="center"/>
    </xf>
    <xf numFmtId="0" fontId="9" fillId="2" borderId="32" xfId="4" applyFont="1" applyFill="1" applyBorder="1" applyAlignment="1">
      <alignment horizontal="center"/>
    </xf>
    <xf numFmtId="0" fontId="9" fillId="4" borderId="11" xfId="4" applyFont="1" applyFill="1" applyBorder="1"/>
    <xf numFmtId="0" fontId="9" fillId="4" borderId="10" xfId="4" applyFont="1" applyFill="1" applyBorder="1"/>
    <xf numFmtId="0" fontId="6" fillId="0" borderId="1" xfId="4" applyFont="1" applyBorder="1" applyAlignment="1">
      <alignment vertical="center"/>
    </xf>
    <xf numFmtId="0" fontId="3" fillId="2" borderId="0" xfId="4" applyFont="1" applyFill="1"/>
    <xf numFmtId="0" fontId="13" fillId="2" borderId="40" xfId="2" applyFont="1" applyFill="1" applyBorder="1" applyAlignment="1">
      <alignment horizontal="center"/>
    </xf>
    <xf numFmtId="0" fontId="6" fillId="0" borderId="0" xfId="2" applyFont="1" applyAlignment="1">
      <alignment vertical="center"/>
    </xf>
    <xf numFmtId="0" fontId="9" fillId="2" borderId="0" xfId="2" applyFont="1" applyFill="1" applyAlignment="1">
      <alignment horizontal="right"/>
    </xf>
    <xf numFmtId="0" fontId="9" fillId="2" borderId="0" xfId="4" applyFont="1" applyFill="1" applyAlignment="1">
      <alignment horizontal="right"/>
    </xf>
    <xf numFmtId="0" fontId="4" fillId="0" borderId="0" xfId="2" applyFont="1"/>
    <xf numFmtId="0" fontId="20" fillId="6" borderId="80" xfId="2" applyFont="1" applyFill="1" applyBorder="1" applyAlignment="1">
      <alignment horizontal="left" wrapText="1"/>
    </xf>
    <xf numFmtId="0" fontId="21" fillId="2" borderId="0" xfId="2" applyFont="1" applyFill="1"/>
    <xf numFmtId="0" fontId="20" fillId="6" borderId="80" xfId="2" applyFont="1" applyFill="1" applyBorder="1" applyAlignment="1">
      <alignment horizontal="left" vertical="top" wrapText="1"/>
    </xf>
    <xf numFmtId="0" fontId="20" fillId="6" borderId="81" xfId="2" applyFont="1" applyFill="1" applyBorder="1" applyAlignment="1">
      <alignment horizontal="left" wrapText="1"/>
    </xf>
    <xf numFmtId="0" fontId="19" fillId="6" borderId="79" xfId="2" applyFont="1" applyFill="1" applyBorder="1" applyAlignment="1">
      <alignment horizontal="left" vertical="top" wrapText="1"/>
    </xf>
    <xf numFmtId="0" fontId="22" fillId="6" borderId="80" xfId="2" applyFont="1" applyFill="1" applyBorder="1" applyAlignment="1">
      <alignment horizontal="left" vertical="top" wrapText="1"/>
    </xf>
    <xf numFmtId="0" fontId="16" fillId="0" borderId="0" xfId="2" applyFont="1" applyAlignment="1">
      <alignment horizontal="center" vertical="center"/>
    </xf>
    <xf numFmtId="3" fontId="4" fillId="2" borderId="0" xfId="2" applyNumberFormat="1" applyFont="1" applyFill="1"/>
    <xf numFmtId="0" fontId="16" fillId="6" borderId="80" xfId="2" applyFont="1" applyFill="1" applyBorder="1" applyAlignment="1">
      <alignment horizontal="left" vertical="center" wrapText="1"/>
    </xf>
    <xf numFmtId="0" fontId="20" fillId="6" borderId="80" xfId="2" applyFont="1" applyFill="1" applyBorder="1" applyAlignment="1">
      <alignment horizontal="left" vertical="center" wrapText="1"/>
    </xf>
    <xf numFmtId="0" fontId="23" fillId="6" borderId="80" xfId="2" applyFont="1" applyFill="1" applyBorder="1" applyAlignment="1">
      <alignment horizontal="left" vertical="top" wrapText="1"/>
    </xf>
    <xf numFmtId="3" fontId="4" fillId="2" borderId="0" xfId="4" applyNumberFormat="1" applyFont="1" applyFill="1"/>
    <xf numFmtId="0" fontId="8" fillId="2" borderId="0" xfId="2" applyFont="1" applyFill="1" applyAlignment="1">
      <alignment horizontal="right"/>
    </xf>
    <xf numFmtId="10" fontId="15" fillId="2" borderId="42" xfId="3" applyNumberFormat="1" applyFont="1" applyFill="1" applyBorder="1" applyAlignment="1">
      <alignment horizontal="center"/>
    </xf>
    <xf numFmtId="3" fontId="9" fillId="2" borderId="83" xfId="2" applyNumberFormat="1" applyFont="1" applyFill="1" applyBorder="1" applyAlignment="1">
      <alignment horizontal="center"/>
    </xf>
    <xf numFmtId="43" fontId="4" fillId="2" borderId="0" xfId="4" applyNumberFormat="1" applyFont="1" applyFill="1"/>
    <xf numFmtId="0" fontId="9" fillId="2" borderId="0" xfId="2" applyFont="1" applyFill="1"/>
    <xf numFmtId="0" fontId="2" fillId="2" borderId="0" xfId="2" applyFill="1" applyAlignment="1">
      <alignment horizontal="right"/>
    </xf>
    <xf numFmtId="3" fontId="25" fillId="2" borderId="41" xfId="2" applyNumberFormat="1" applyFont="1" applyFill="1" applyBorder="1" applyAlignment="1">
      <alignment horizontal="center"/>
    </xf>
    <xf numFmtId="3" fontId="25" fillId="2" borderId="0" xfId="2" applyNumberFormat="1" applyFont="1" applyFill="1" applyAlignment="1">
      <alignment horizontal="center"/>
    </xf>
    <xf numFmtId="3" fontId="25" fillId="2" borderId="0" xfId="4" applyNumberFormat="1" applyFont="1" applyFill="1" applyAlignment="1">
      <alignment horizontal="center"/>
    </xf>
    <xf numFmtId="165" fontId="25" fillId="2" borderId="0" xfId="1" applyNumberFormat="1" applyFont="1" applyFill="1" applyBorder="1" applyAlignment="1">
      <alignment horizontal="center"/>
    </xf>
    <xf numFmtId="3" fontId="9" fillId="2" borderId="84" xfId="2" applyNumberFormat="1" applyFont="1" applyFill="1" applyBorder="1" applyAlignment="1">
      <alignment horizontal="center"/>
    </xf>
    <xf numFmtId="3" fontId="25" fillId="2" borderId="85" xfId="2" applyNumberFormat="1" applyFont="1" applyFill="1" applyBorder="1" applyAlignment="1">
      <alignment horizontal="center"/>
    </xf>
    <xf numFmtId="3" fontId="25" fillId="2" borderId="83" xfId="2" applyNumberFormat="1" applyFont="1" applyFill="1" applyBorder="1" applyAlignment="1">
      <alignment horizontal="center"/>
    </xf>
    <xf numFmtId="10" fontId="15" fillId="2" borderId="93" xfId="3" applyNumberFormat="1" applyFont="1" applyFill="1" applyBorder="1" applyAlignment="1">
      <alignment horizontal="center"/>
    </xf>
    <xf numFmtId="3" fontId="25" fillId="2" borderId="99" xfId="2" applyNumberFormat="1" applyFont="1" applyFill="1" applyBorder="1" applyAlignment="1">
      <alignment horizontal="center"/>
    </xf>
    <xf numFmtId="3" fontId="25" fillId="2" borderId="102" xfId="4" applyNumberFormat="1" applyFont="1" applyFill="1" applyBorder="1" applyAlignment="1">
      <alignment horizontal="center"/>
    </xf>
    <xf numFmtId="3" fontId="9" fillId="2" borderId="99" xfId="2" applyNumberFormat="1" applyFont="1" applyFill="1" applyBorder="1" applyAlignment="1">
      <alignment horizontal="center"/>
    </xf>
    <xf numFmtId="3" fontId="9" fillId="2" borderId="104" xfId="2" applyNumberFormat="1" applyFont="1" applyFill="1" applyBorder="1" applyAlignment="1">
      <alignment horizontal="center"/>
    </xf>
    <xf numFmtId="10" fontId="15" fillId="2" borderId="41" xfId="3" applyNumberFormat="1" applyFont="1" applyFill="1" applyBorder="1" applyAlignment="1">
      <alignment horizontal="center"/>
    </xf>
    <xf numFmtId="3" fontId="9" fillId="5" borderId="86" xfId="2" applyNumberFormat="1" applyFont="1" applyFill="1" applyBorder="1" applyAlignment="1">
      <alignment horizontal="center"/>
    </xf>
    <xf numFmtId="3" fontId="9" fillId="2" borderId="101" xfId="2" applyNumberFormat="1" applyFont="1" applyFill="1" applyBorder="1" applyAlignment="1">
      <alignment horizontal="center"/>
    </xf>
    <xf numFmtId="3" fontId="25" fillId="2" borderId="105" xfId="2" applyNumberFormat="1" applyFont="1" applyFill="1" applyBorder="1" applyAlignment="1">
      <alignment horizontal="center"/>
    </xf>
    <xf numFmtId="165" fontId="25" fillId="2" borderId="83" xfId="1" applyNumberFormat="1" applyFont="1" applyFill="1" applyBorder="1" applyAlignment="1">
      <alignment horizontal="center"/>
    </xf>
    <xf numFmtId="3" fontId="8" fillId="4" borderId="86" xfId="2" applyNumberFormat="1" applyFont="1" applyFill="1" applyBorder="1" applyAlignment="1">
      <alignment horizontal="center"/>
    </xf>
    <xf numFmtId="3" fontId="15" fillId="5" borderId="107" xfId="2" applyNumberFormat="1" applyFont="1" applyFill="1" applyBorder="1" applyAlignment="1">
      <alignment horizontal="center"/>
    </xf>
    <xf numFmtId="3" fontId="24" fillId="4" borderId="86" xfId="4" applyNumberFormat="1" applyFont="1" applyFill="1" applyBorder="1" applyAlignment="1">
      <alignment horizontal="center"/>
    </xf>
    <xf numFmtId="3" fontId="25" fillId="2" borderId="108" xfId="4" applyNumberFormat="1" applyFont="1" applyFill="1" applyBorder="1" applyAlignment="1">
      <alignment horizontal="center"/>
    </xf>
    <xf numFmtId="3" fontId="9" fillId="5" borderId="101" xfId="2" applyNumberFormat="1" applyFont="1" applyFill="1" applyBorder="1" applyAlignment="1">
      <alignment horizontal="center"/>
    </xf>
    <xf numFmtId="0" fontId="7" fillId="3" borderId="2" xfId="4" applyFont="1" applyFill="1" applyBorder="1" applyAlignment="1">
      <alignment horizontal="left" vertical="center"/>
    </xf>
    <xf numFmtId="0" fontId="7" fillId="3" borderId="3" xfId="4" applyFont="1" applyFill="1" applyBorder="1" applyAlignment="1">
      <alignment horizontal="left" vertical="center"/>
    </xf>
    <xf numFmtId="0" fontId="7" fillId="3" borderId="5" xfId="4" applyFont="1" applyFill="1" applyBorder="1" applyAlignment="1">
      <alignment horizontal="left" vertical="center"/>
    </xf>
    <xf numFmtId="0" fontId="7" fillId="3" borderId="6" xfId="4" applyFont="1" applyFill="1" applyBorder="1" applyAlignment="1">
      <alignment horizontal="left" vertical="center"/>
    </xf>
    <xf numFmtId="0" fontId="9" fillId="4" borderId="9" xfId="4" applyFont="1" applyFill="1" applyBorder="1"/>
    <xf numFmtId="10" fontId="15" fillId="2" borderId="111" xfId="3" applyNumberFormat="1" applyFont="1" applyFill="1" applyBorder="1" applyAlignment="1">
      <alignment horizontal="center"/>
    </xf>
    <xf numFmtId="3" fontId="9" fillId="5" borderId="93" xfId="2" applyNumberFormat="1" applyFont="1" applyFill="1" applyBorder="1" applyAlignment="1">
      <alignment horizontal="center"/>
    </xf>
    <xf numFmtId="3" fontId="9" fillId="2" borderId="113" xfId="2" applyNumberFormat="1" applyFont="1" applyFill="1" applyBorder="1" applyAlignment="1">
      <alignment horizontal="center"/>
    </xf>
    <xf numFmtId="3" fontId="25" fillId="2" borderId="84" xfId="4" applyNumberFormat="1" applyFont="1" applyFill="1" applyBorder="1" applyAlignment="1">
      <alignment horizontal="center"/>
    </xf>
    <xf numFmtId="0" fontId="13" fillId="2" borderId="34" xfId="4" applyFont="1" applyFill="1" applyBorder="1" applyAlignment="1">
      <alignment horizontal="center"/>
    </xf>
    <xf numFmtId="0" fontId="13" fillId="2" borderId="39" xfId="4" applyFont="1" applyFill="1" applyBorder="1" applyAlignment="1">
      <alignment horizontal="center"/>
    </xf>
    <xf numFmtId="3" fontId="21" fillId="2" borderId="0" xfId="2" applyNumberFormat="1" applyFont="1" applyFill="1"/>
    <xf numFmtId="1" fontId="4" fillId="2" borderId="0" xfId="4" applyNumberFormat="1" applyFont="1" applyFill="1"/>
    <xf numFmtId="3" fontId="25" fillId="2" borderId="104" xfId="2" applyNumberFormat="1" applyFont="1" applyFill="1" applyBorder="1" applyAlignment="1">
      <alignment horizontal="center"/>
    </xf>
    <xf numFmtId="0" fontId="13" fillId="2" borderId="117" xfId="2" applyFont="1" applyFill="1" applyBorder="1" applyAlignment="1">
      <alignment horizontal="center"/>
    </xf>
    <xf numFmtId="3" fontId="24" fillId="4" borderId="0" xfId="4" applyNumberFormat="1" applyFont="1" applyFill="1" applyAlignment="1">
      <alignment horizontal="center"/>
    </xf>
    <xf numFmtId="43" fontId="25" fillId="2" borderId="0" xfId="1" applyFont="1" applyFill="1" applyBorder="1" applyAlignment="1">
      <alignment horizontal="center"/>
    </xf>
    <xf numFmtId="3" fontId="25" fillId="5" borderId="0" xfId="2" applyNumberFormat="1" applyFont="1" applyFill="1" applyAlignment="1">
      <alignment horizontal="center"/>
    </xf>
    <xf numFmtId="0" fontId="28" fillId="2" borderId="0" xfId="2" applyFont="1" applyFill="1"/>
    <xf numFmtId="0" fontId="29" fillId="2" borderId="0" xfId="2" applyFont="1" applyFill="1"/>
    <xf numFmtId="0" fontId="30" fillId="2" borderId="0" xfId="2" applyFont="1" applyFill="1"/>
    <xf numFmtId="0" fontId="30" fillId="3" borderId="2" xfId="2" applyFont="1" applyFill="1" applyBorder="1"/>
    <xf numFmtId="0" fontId="30" fillId="3" borderId="3" xfId="2" applyFont="1" applyFill="1" applyBorder="1"/>
    <xf numFmtId="0" fontId="30" fillId="3" borderId="5" xfId="2" applyFont="1" applyFill="1" applyBorder="1"/>
    <xf numFmtId="0" fontId="30" fillId="3" borderId="6" xfId="2" applyFont="1" applyFill="1" applyBorder="1"/>
    <xf numFmtId="0" fontId="25" fillId="2" borderId="32" xfId="2" applyFont="1" applyFill="1" applyBorder="1" applyAlignment="1">
      <alignment horizontal="center"/>
    </xf>
    <xf numFmtId="0" fontId="25" fillId="2" borderId="33" xfId="2" applyFont="1" applyFill="1" applyBorder="1" applyAlignment="1">
      <alignment horizontal="center"/>
    </xf>
    <xf numFmtId="0" fontId="33" fillId="4" borderId="34" xfId="2" applyFont="1" applyFill="1" applyBorder="1" applyAlignment="1">
      <alignment horizontal="center"/>
    </xf>
    <xf numFmtId="0" fontId="34" fillId="5" borderId="34" xfId="2" applyFont="1" applyFill="1" applyBorder="1" applyAlignment="1">
      <alignment horizontal="center"/>
    </xf>
    <xf numFmtId="0" fontId="34" fillId="5" borderId="57" xfId="2" applyFont="1" applyFill="1" applyBorder="1" applyAlignment="1">
      <alignment horizontal="center"/>
    </xf>
    <xf numFmtId="0" fontId="34" fillId="5" borderId="56" xfId="2" applyFont="1" applyFill="1" applyBorder="1" applyAlignment="1">
      <alignment horizontal="center"/>
    </xf>
    <xf numFmtId="3" fontId="25" fillId="2" borderId="84" xfId="2" applyNumberFormat="1" applyFont="1" applyFill="1" applyBorder="1" applyAlignment="1">
      <alignment horizontal="center"/>
    </xf>
    <xf numFmtId="0" fontId="28" fillId="2" borderId="85" xfId="2" applyFont="1" applyFill="1" applyBorder="1"/>
    <xf numFmtId="0" fontId="4" fillId="2" borderId="101" xfId="4" applyFont="1" applyFill="1" applyBorder="1"/>
    <xf numFmtId="0" fontId="4" fillId="2" borderId="101" xfId="2" applyFont="1" applyFill="1" applyBorder="1"/>
    <xf numFmtId="165" fontId="2" fillId="2" borderId="0" xfId="2" applyNumberFormat="1" applyFill="1"/>
    <xf numFmtId="3" fontId="9" fillId="5" borderId="0" xfId="2" applyNumberFormat="1" applyFont="1" applyFill="1" applyAlignment="1">
      <alignment horizontal="center"/>
    </xf>
    <xf numFmtId="3" fontId="9" fillId="5" borderId="124" xfId="2" applyNumberFormat="1" applyFont="1" applyFill="1" applyBorder="1" applyAlignment="1">
      <alignment horizontal="center"/>
    </xf>
    <xf numFmtId="3" fontId="17" fillId="2" borderId="0" xfId="2" applyNumberFormat="1" applyFont="1" applyFill="1" applyAlignment="1">
      <alignment horizontal="center"/>
    </xf>
    <xf numFmtId="165" fontId="17" fillId="2" borderId="0" xfId="1" applyNumberFormat="1" applyFont="1" applyFill="1" applyBorder="1" applyAlignment="1">
      <alignment horizontal="center"/>
    </xf>
    <xf numFmtId="43" fontId="17" fillId="2" borderId="97" xfId="1" applyFont="1" applyFill="1" applyBorder="1" applyAlignment="1">
      <alignment horizontal="center"/>
    </xf>
    <xf numFmtId="3" fontId="17" fillId="2" borderId="91" xfId="2" applyNumberFormat="1" applyFont="1" applyFill="1" applyBorder="1" applyAlignment="1">
      <alignment horizontal="center"/>
    </xf>
    <xf numFmtId="3" fontId="17" fillId="2" borderId="113" xfId="2" applyNumberFormat="1" applyFont="1" applyFill="1" applyBorder="1" applyAlignment="1">
      <alignment horizontal="center"/>
    </xf>
    <xf numFmtId="3" fontId="17" fillId="2" borderId="84" xfId="2" applyNumberFormat="1" applyFont="1" applyFill="1" applyBorder="1" applyAlignment="1">
      <alignment horizontal="center"/>
    </xf>
    <xf numFmtId="3" fontId="9" fillId="5" borderId="98" xfId="2" applyNumberFormat="1" applyFont="1" applyFill="1" applyBorder="1" applyAlignment="1">
      <alignment horizontal="center"/>
    </xf>
    <xf numFmtId="3" fontId="9" fillId="2" borderId="89" xfId="2" applyNumberFormat="1" applyFont="1" applyFill="1" applyBorder="1" applyAlignment="1">
      <alignment horizontal="center"/>
    </xf>
    <xf numFmtId="3" fontId="9" fillId="2" borderId="123" xfId="2" applyNumberFormat="1" applyFont="1" applyFill="1" applyBorder="1" applyAlignment="1">
      <alignment horizontal="center"/>
    </xf>
    <xf numFmtId="3" fontId="9" fillId="5" borderId="90" xfId="2" applyNumberFormat="1" applyFont="1" applyFill="1" applyBorder="1" applyAlignment="1">
      <alignment horizontal="center"/>
    </xf>
    <xf numFmtId="3" fontId="9" fillId="5" borderId="89" xfId="2" applyNumberFormat="1" applyFont="1" applyFill="1" applyBorder="1" applyAlignment="1">
      <alignment horizontal="center"/>
    </xf>
    <xf numFmtId="4" fontId="9" fillId="5" borderId="86" xfId="2" applyNumberFormat="1" applyFont="1" applyFill="1" applyBorder="1" applyAlignment="1">
      <alignment horizontal="center"/>
    </xf>
    <xf numFmtId="4" fontId="9" fillId="5" borderId="125" xfId="2" applyNumberFormat="1" applyFont="1" applyFill="1" applyBorder="1" applyAlignment="1">
      <alignment horizontal="center"/>
    </xf>
    <xf numFmtId="4" fontId="9" fillId="5" borderId="0" xfId="2" applyNumberFormat="1" applyFont="1" applyFill="1" applyAlignment="1">
      <alignment horizontal="center"/>
    </xf>
    <xf numFmtId="3" fontId="9" fillId="2" borderId="97" xfId="2" applyNumberFormat="1" applyFont="1" applyFill="1" applyBorder="1" applyAlignment="1">
      <alignment horizontal="center"/>
    </xf>
    <xf numFmtId="0" fontId="2" fillId="0" borderId="0" xfId="2"/>
    <xf numFmtId="0" fontId="2" fillId="7" borderId="0" xfId="2" applyFill="1"/>
    <xf numFmtId="43" fontId="17" fillId="2" borderId="91" xfId="1" applyFont="1" applyFill="1" applyBorder="1" applyAlignment="1">
      <alignment horizontal="center"/>
    </xf>
    <xf numFmtId="3" fontId="17" fillId="2" borderId="83" xfId="2" applyNumberFormat="1" applyFont="1" applyFill="1" applyBorder="1" applyAlignment="1">
      <alignment horizontal="center"/>
    </xf>
    <xf numFmtId="3" fontId="9" fillId="2" borderId="105" xfId="2" applyNumberFormat="1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/>
    </xf>
    <xf numFmtId="43" fontId="17" fillId="2" borderId="84" xfId="1" applyFont="1" applyFill="1" applyBorder="1" applyAlignment="1">
      <alignment horizontal="center"/>
    </xf>
    <xf numFmtId="3" fontId="9" fillId="2" borderId="103" xfId="2" applyNumberFormat="1" applyFont="1" applyFill="1" applyBorder="1" applyAlignment="1">
      <alignment horizontal="center"/>
    </xf>
    <xf numFmtId="3" fontId="9" fillId="2" borderId="110" xfId="2" applyNumberFormat="1" applyFont="1" applyFill="1" applyBorder="1" applyAlignment="1">
      <alignment horizontal="center"/>
    </xf>
    <xf numFmtId="3" fontId="9" fillId="2" borderId="96" xfId="2" applyNumberFormat="1" applyFont="1" applyFill="1" applyBorder="1" applyAlignment="1">
      <alignment horizontal="center"/>
    </xf>
    <xf numFmtId="0" fontId="9" fillId="2" borderId="82" xfId="2" applyFont="1" applyFill="1" applyBorder="1" applyAlignment="1">
      <alignment horizontal="center"/>
    </xf>
    <xf numFmtId="0" fontId="18" fillId="4" borderId="34" xfId="2" applyFont="1" applyFill="1" applyBorder="1" applyAlignment="1">
      <alignment horizontal="center"/>
    </xf>
    <xf numFmtId="0" fontId="17" fillId="5" borderId="34" xfId="2" applyFont="1" applyFill="1" applyBorder="1" applyAlignment="1">
      <alignment horizontal="center"/>
    </xf>
    <xf numFmtId="0" fontId="17" fillId="5" borderId="57" xfId="2" applyFont="1" applyFill="1" applyBorder="1" applyAlignment="1">
      <alignment horizontal="center"/>
    </xf>
    <xf numFmtId="0" fontId="17" fillId="5" borderId="56" xfId="2" applyFont="1" applyFill="1" applyBorder="1" applyAlignment="1">
      <alignment horizontal="center"/>
    </xf>
    <xf numFmtId="0" fontId="17" fillId="2" borderId="55" xfId="2" applyFont="1" applyFill="1" applyBorder="1" applyAlignment="1">
      <alignment horizontal="center"/>
    </xf>
    <xf numFmtId="2" fontId="17" fillId="2" borderId="39" xfId="2" applyNumberFormat="1" applyFont="1" applyFill="1" applyBorder="1" applyAlignment="1">
      <alignment horizontal="center"/>
    </xf>
    <xf numFmtId="2" fontId="35" fillId="5" borderId="76" xfId="2" applyNumberFormat="1" applyFont="1" applyFill="1" applyBorder="1" applyAlignment="1">
      <alignment horizontal="center"/>
    </xf>
    <xf numFmtId="2" fontId="17" fillId="2" borderId="77" xfId="2" applyNumberFormat="1" applyFont="1" applyFill="1" applyBorder="1" applyAlignment="1">
      <alignment horizontal="center"/>
    </xf>
    <xf numFmtId="2" fontId="17" fillId="2" borderId="78" xfId="2" applyNumberFormat="1" applyFont="1" applyFill="1" applyBorder="1" applyAlignment="1">
      <alignment horizontal="center"/>
    </xf>
    <xf numFmtId="2" fontId="17" fillId="5" borderId="35" xfId="2" applyNumberFormat="1" applyFont="1" applyFill="1" applyBorder="1" applyAlignment="1">
      <alignment horizontal="center"/>
    </xf>
    <xf numFmtId="2" fontId="17" fillId="2" borderId="34" xfId="2" applyNumberFormat="1" applyFont="1" applyFill="1" applyBorder="1" applyAlignment="1">
      <alignment horizontal="center"/>
    </xf>
    <xf numFmtId="2" fontId="17" fillId="2" borderId="46" xfId="2" applyNumberFormat="1" applyFont="1" applyFill="1" applyBorder="1" applyAlignment="1">
      <alignment horizontal="center"/>
    </xf>
    <xf numFmtId="0" fontId="18" fillId="5" borderId="56" xfId="2" applyFont="1" applyFill="1" applyBorder="1" applyAlignment="1">
      <alignment horizontal="center"/>
    </xf>
    <xf numFmtId="0" fontId="17" fillId="2" borderId="75" xfId="2" applyFont="1" applyFill="1" applyBorder="1" applyAlignment="1">
      <alignment horizontal="center"/>
    </xf>
    <xf numFmtId="0" fontId="18" fillId="5" borderId="46" xfId="2" applyFont="1" applyFill="1" applyBorder="1" applyAlignment="1">
      <alignment horizontal="center"/>
    </xf>
    <xf numFmtId="0" fontId="17" fillId="2" borderId="39" xfId="2" applyFont="1" applyFill="1" applyBorder="1" applyAlignment="1">
      <alignment horizontal="center"/>
    </xf>
    <xf numFmtId="0" fontId="18" fillId="5" borderId="36" xfId="2" applyFont="1" applyFill="1" applyBorder="1" applyAlignment="1">
      <alignment horizontal="center"/>
    </xf>
    <xf numFmtId="0" fontId="17" fillId="5" borderId="39" xfId="2" applyFont="1" applyFill="1" applyBorder="1" applyAlignment="1">
      <alignment horizontal="center"/>
    </xf>
    <xf numFmtId="0" fontId="18" fillId="5" borderId="39" xfId="2" applyFont="1" applyFill="1" applyBorder="1" applyAlignment="1">
      <alignment horizontal="center"/>
    </xf>
    <xf numFmtId="0" fontId="36" fillId="2" borderId="0" xfId="2" applyFont="1" applyFill="1"/>
    <xf numFmtId="2" fontId="36" fillId="2" borderId="0" xfId="2" applyNumberFormat="1" applyFont="1" applyFill="1"/>
    <xf numFmtId="2" fontId="37" fillId="2" borderId="0" xfId="2" applyNumberFormat="1" applyFont="1" applyFill="1"/>
    <xf numFmtId="0" fontId="37" fillId="2" borderId="0" xfId="2" applyFont="1" applyFill="1"/>
    <xf numFmtId="0" fontId="38" fillId="2" borderId="0" xfId="2" applyFont="1" applyFill="1" applyAlignment="1">
      <alignment horizontal="left" wrapText="1"/>
    </xf>
    <xf numFmtId="2" fontId="23" fillId="2" borderId="0" xfId="2" applyNumberFormat="1" applyFont="1" applyFill="1"/>
    <xf numFmtId="2" fontId="4" fillId="2" borderId="0" xfId="2" applyNumberFormat="1" applyFont="1" applyFill="1"/>
    <xf numFmtId="0" fontId="23" fillId="2" borderId="0" xfId="2" applyFont="1" applyFill="1"/>
    <xf numFmtId="2" fontId="23" fillId="3" borderId="3" xfId="2" applyNumberFormat="1" applyFont="1" applyFill="1" applyBorder="1" applyAlignment="1">
      <alignment vertical="center"/>
    </xf>
    <xf numFmtId="2" fontId="4" fillId="3" borderId="3" xfId="2" applyNumberFormat="1" applyFont="1" applyFill="1" applyBorder="1" applyAlignment="1">
      <alignment vertical="center"/>
    </xf>
    <xf numFmtId="2" fontId="23" fillId="3" borderId="6" xfId="2" applyNumberFormat="1" applyFont="1" applyFill="1" applyBorder="1" applyAlignment="1">
      <alignment vertical="center"/>
    </xf>
    <xf numFmtId="2" fontId="4" fillId="3" borderId="6" xfId="2" applyNumberFormat="1" applyFont="1" applyFill="1" applyBorder="1" applyAlignment="1">
      <alignment vertical="center"/>
    </xf>
    <xf numFmtId="2" fontId="35" fillId="5" borderId="72" xfId="2" applyNumberFormat="1" applyFont="1" applyFill="1" applyBorder="1" applyAlignment="1">
      <alignment horizontal="center"/>
    </xf>
    <xf numFmtId="2" fontId="17" fillId="2" borderId="73" xfId="2" applyNumberFormat="1" applyFont="1" applyFill="1" applyBorder="1" applyAlignment="1">
      <alignment horizontal="center"/>
    </xf>
    <xf numFmtId="2" fontId="17" fillId="2" borderId="74" xfId="2" applyNumberFormat="1" applyFont="1" applyFill="1" applyBorder="1" applyAlignment="1">
      <alignment horizontal="center"/>
    </xf>
    <xf numFmtId="2" fontId="17" fillId="5" borderId="36" xfId="2" applyNumberFormat="1" applyFont="1" applyFill="1" applyBorder="1" applyAlignment="1">
      <alignment horizontal="center"/>
    </xf>
    <xf numFmtId="2" fontId="17" fillId="2" borderId="55" xfId="2" applyNumberFormat="1" applyFont="1" applyFill="1" applyBorder="1" applyAlignment="1">
      <alignment horizontal="center"/>
    </xf>
    <xf numFmtId="2" fontId="17" fillId="2" borderId="36" xfId="2" applyNumberFormat="1" applyFont="1" applyFill="1" applyBorder="1" applyAlignment="1">
      <alignment horizontal="center"/>
    </xf>
    <xf numFmtId="3" fontId="9" fillId="5" borderId="96" xfId="2" applyNumberFormat="1" applyFont="1" applyFill="1" applyBorder="1" applyAlignment="1">
      <alignment horizontal="center"/>
    </xf>
    <xf numFmtId="165" fontId="17" fillId="2" borderId="105" xfId="1" applyNumberFormat="1" applyFont="1" applyFill="1" applyBorder="1" applyAlignment="1">
      <alignment horizontal="center"/>
    </xf>
    <xf numFmtId="0" fontId="39" fillId="2" borderId="0" xfId="2" applyFont="1" applyFill="1"/>
    <xf numFmtId="0" fontId="40" fillId="2" borderId="0" xfId="2" applyFont="1" applyFill="1"/>
    <xf numFmtId="0" fontId="40" fillId="3" borderId="3" xfId="2" applyFont="1" applyFill="1" applyBorder="1" applyAlignment="1">
      <alignment vertical="center"/>
    </xf>
    <xf numFmtId="0" fontId="40" fillId="3" borderId="6" xfId="2" applyFont="1" applyFill="1" applyBorder="1" applyAlignment="1">
      <alignment vertical="center"/>
    </xf>
    <xf numFmtId="0" fontId="41" fillId="4" borderId="10" xfId="2" applyFont="1" applyFill="1" applyBorder="1"/>
    <xf numFmtId="0" fontId="42" fillId="2" borderId="0" xfId="2" applyFont="1" applyFill="1"/>
    <xf numFmtId="0" fontId="43" fillId="2" borderId="0" xfId="2" applyFont="1" applyFill="1"/>
    <xf numFmtId="0" fontId="43" fillId="3" borderId="3" xfId="2" applyFont="1" applyFill="1" applyBorder="1" applyAlignment="1">
      <alignment vertical="center"/>
    </xf>
    <xf numFmtId="0" fontId="43" fillId="3" borderId="6" xfId="2" applyFont="1" applyFill="1" applyBorder="1" applyAlignment="1">
      <alignment vertical="center"/>
    </xf>
    <xf numFmtId="0" fontId="44" fillId="4" borderId="10" xfId="2" applyFont="1" applyFill="1" applyBorder="1"/>
    <xf numFmtId="0" fontId="8" fillId="2" borderId="88" xfId="2" applyFont="1" applyFill="1" applyBorder="1" applyAlignment="1">
      <alignment horizontal="right"/>
    </xf>
    <xf numFmtId="0" fontId="25" fillId="2" borderId="0" xfId="2" applyFont="1" applyFill="1" applyAlignment="1">
      <alignment horizontal="left"/>
    </xf>
    <xf numFmtId="3" fontId="25" fillId="4" borderId="50" xfId="2" applyNumberFormat="1" applyFont="1" applyFill="1" applyBorder="1" applyAlignment="1">
      <alignment horizontal="center"/>
    </xf>
    <xf numFmtId="3" fontId="25" fillId="5" borderId="59" xfId="2" applyNumberFormat="1" applyFont="1" applyFill="1" applyBorder="1" applyAlignment="1">
      <alignment horizontal="center"/>
    </xf>
    <xf numFmtId="3" fontId="25" fillId="5" borderId="101" xfId="2" applyNumberFormat="1" applyFont="1" applyFill="1" applyBorder="1" applyAlignment="1">
      <alignment horizontal="center"/>
    </xf>
    <xf numFmtId="3" fontId="24" fillId="4" borderId="41" xfId="2" applyNumberFormat="1" applyFont="1" applyFill="1" applyBorder="1" applyAlignment="1">
      <alignment horizontal="center"/>
    </xf>
    <xf numFmtId="3" fontId="25" fillId="5" borderId="44" xfId="2" applyNumberFormat="1" applyFont="1" applyFill="1" applyBorder="1" applyAlignment="1">
      <alignment horizontal="center"/>
    </xf>
    <xf numFmtId="43" fontId="25" fillId="5" borderId="59" xfId="1" applyFont="1" applyFill="1" applyBorder="1" applyAlignment="1">
      <alignment horizontal="center"/>
    </xf>
    <xf numFmtId="43" fontId="25" fillId="5" borderId="109" xfId="1" applyFont="1" applyFill="1" applyBorder="1" applyAlignment="1">
      <alignment horizontal="center"/>
    </xf>
    <xf numFmtId="3" fontId="25" fillId="2" borderId="86" xfId="4" applyNumberFormat="1" applyFont="1" applyFill="1" applyBorder="1" applyAlignment="1">
      <alignment horizontal="center"/>
    </xf>
    <xf numFmtId="3" fontId="25" fillId="2" borderId="126" xfId="4" applyNumberFormat="1" applyFont="1" applyFill="1" applyBorder="1" applyAlignment="1">
      <alignment horizontal="center"/>
    </xf>
    <xf numFmtId="165" fontId="25" fillId="2" borderId="103" xfId="1" applyNumberFormat="1" applyFont="1" applyFill="1" applyBorder="1" applyAlignment="1">
      <alignment horizontal="center"/>
    </xf>
    <xf numFmtId="3" fontId="25" fillId="2" borderId="127" xfId="4" applyNumberFormat="1" applyFont="1" applyFill="1" applyBorder="1" applyAlignment="1">
      <alignment horizontal="center"/>
    </xf>
    <xf numFmtId="3" fontId="25" fillId="2" borderId="88" xfId="2" applyNumberFormat="1" applyFont="1" applyFill="1" applyBorder="1" applyAlignment="1">
      <alignment horizontal="center"/>
    </xf>
    <xf numFmtId="3" fontId="15" fillId="5" borderId="93" xfId="2" applyNumberFormat="1" applyFont="1" applyFill="1" applyBorder="1" applyAlignment="1">
      <alignment horizontal="center"/>
    </xf>
    <xf numFmtId="3" fontId="25" fillId="2" borderId="128" xfId="2" applyNumberFormat="1" applyFont="1" applyFill="1" applyBorder="1" applyAlignment="1">
      <alignment horizontal="center"/>
    </xf>
    <xf numFmtId="3" fontId="25" fillId="2" borderId="93" xfId="2" applyNumberFormat="1" applyFont="1" applyFill="1" applyBorder="1" applyAlignment="1">
      <alignment horizontal="center"/>
    </xf>
    <xf numFmtId="3" fontId="8" fillId="4" borderId="100" xfId="2" applyNumberFormat="1" applyFont="1" applyFill="1" applyBorder="1" applyAlignment="1">
      <alignment horizontal="center"/>
    </xf>
    <xf numFmtId="3" fontId="15" fillId="5" borderId="129" xfId="2" applyNumberFormat="1" applyFont="1" applyFill="1" applyBorder="1" applyAlignment="1">
      <alignment horizontal="center"/>
    </xf>
    <xf numFmtId="3" fontId="25" fillId="2" borderId="113" xfId="2" applyNumberFormat="1" applyFont="1" applyFill="1" applyBorder="1" applyAlignment="1">
      <alignment horizontal="center"/>
    </xf>
    <xf numFmtId="165" fontId="25" fillId="2" borderId="113" xfId="1" applyNumberFormat="1" applyFont="1" applyFill="1" applyBorder="1" applyAlignment="1">
      <alignment horizontal="center"/>
    </xf>
    <xf numFmtId="3" fontId="9" fillId="5" borderId="100" xfId="2" applyNumberFormat="1" applyFont="1" applyFill="1" applyBorder="1" applyAlignment="1">
      <alignment horizontal="center"/>
    </xf>
    <xf numFmtId="3" fontId="25" fillId="2" borderId="110" xfId="4" applyNumberFormat="1" applyFont="1" applyFill="1" applyBorder="1" applyAlignment="1">
      <alignment horizontal="center"/>
    </xf>
    <xf numFmtId="0" fontId="8" fillId="2" borderId="132" xfId="2" applyFont="1" applyFill="1" applyBorder="1" applyAlignment="1">
      <alignment horizontal="right"/>
    </xf>
    <xf numFmtId="165" fontId="9" fillId="5" borderId="96" xfId="1" applyNumberFormat="1" applyFont="1" applyFill="1" applyBorder="1" applyAlignment="1">
      <alignment horizontal="center"/>
    </xf>
    <xf numFmtId="3" fontId="17" fillId="2" borderId="128" xfId="2" applyNumberFormat="1" applyFont="1" applyFill="1" applyBorder="1" applyAlignment="1">
      <alignment horizontal="center"/>
    </xf>
    <xf numFmtId="165" fontId="17" fillId="2" borderId="95" xfId="1" applyNumberFormat="1" applyFont="1" applyFill="1" applyBorder="1" applyAlignment="1">
      <alignment horizontal="center"/>
    </xf>
    <xf numFmtId="165" fontId="17" fillId="2" borderId="97" xfId="1" applyNumberFormat="1" applyFont="1" applyFill="1" applyBorder="1" applyAlignment="1">
      <alignment horizontal="center"/>
    </xf>
    <xf numFmtId="165" fontId="17" fillId="2" borderId="128" xfId="1" applyNumberFormat="1" applyFont="1" applyFill="1" applyBorder="1" applyAlignment="1">
      <alignment horizontal="center"/>
    </xf>
    <xf numFmtId="3" fontId="17" fillId="2" borderId="97" xfId="2" applyNumberFormat="1" applyFont="1" applyFill="1" applyBorder="1" applyAlignment="1">
      <alignment horizontal="center"/>
    </xf>
    <xf numFmtId="3" fontId="9" fillId="2" borderId="128" xfId="2" applyNumberFormat="1" applyFont="1" applyFill="1" applyBorder="1" applyAlignment="1">
      <alignment horizontal="center"/>
    </xf>
    <xf numFmtId="3" fontId="9" fillId="5" borderId="131" xfId="2" applyNumberFormat="1" applyFont="1" applyFill="1" applyBorder="1" applyAlignment="1">
      <alignment horizontal="center"/>
    </xf>
    <xf numFmtId="3" fontId="9" fillId="5" borderId="128" xfId="2" applyNumberFormat="1" applyFont="1" applyFill="1" applyBorder="1" applyAlignment="1">
      <alignment horizontal="center"/>
    </xf>
    <xf numFmtId="43" fontId="17" fillId="2" borderId="92" xfId="1" applyFont="1" applyFill="1" applyBorder="1" applyAlignment="1">
      <alignment horizontal="center"/>
    </xf>
    <xf numFmtId="3" fontId="9" fillId="5" borderId="114" xfId="2" applyNumberFormat="1" applyFont="1" applyFill="1" applyBorder="1" applyAlignment="1">
      <alignment horizontal="center"/>
    </xf>
    <xf numFmtId="4" fontId="9" fillId="5" borderId="128" xfId="2" applyNumberFormat="1" applyFont="1" applyFill="1" applyBorder="1" applyAlignment="1">
      <alignment horizontal="center"/>
    </xf>
    <xf numFmtId="3" fontId="24" fillId="4" borderId="93" xfId="2" applyNumberFormat="1" applyFont="1" applyFill="1" applyBorder="1" applyAlignment="1">
      <alignment horizontal="center"/>
    </xf>
    <xf numFmtId="3" fontId="25" fillId="5" borderId="124" xfId="2" applyNumberFormat="1" applyFont="1" applyFill="1" applyBorder="1" applyAlignment="1">
      <alignment horizontal="center"/>
    </xf>
    <xf numFmtId="3" fontId="25" fillId="5" borderId="112" xfId="2" applyNumberFormat="1" applyFont="1" applyFill="1" applyBorder="1" applyAlignment="1">
      <alignment horizontal="center"/>
    </xf>
    <xf numFmtId="3" fontId="25" fillId="4" borderId="94" xfId="2" applyNumberFormat="1" applyFont="1" applyFill="1" applyBorder="1" applyAlignment="1">
      <alignment horizontal="center"/>
    </xf>
    <xf numFmtId="3" fontId="25" fillId="5" borderId="96" xfId="2" applyNumberFormat="1" applyFont="1" applyFill="1" applyBorder="1" applyAlignment="1">
      <alignment horizontal="center"/>
    </xf>
    <xf numFmtId="43" fontId="25" fillId="5" borderId="96" xfId="1" applyFont="1" applyFill="1" applyBorder="1" applyAlignment="1">
      <alignment horizontal="center"/>
    </xf>
    <xf numFmtId="165" fontId="17" fillId="2" borderId="110" xfId="1" applyNumberFormat="1" applyFont="1" applyFill="1" applyBorder="1" applyAlignment="1">
      <alignment horizontal="center"/>
    </xf>
    <xf numFmtId="3" fontId="25" fillId="2" borderId="134" xfId="2" applyNumberFormat="1" applyFont="1" applyFill="1" applyBorder="1" applyAlignment="1">
      <alignment horizontal="center"/>
    </xf>
    <xf numFmtId="3" fontId="25" fillId="5" borderId="90" xfId="2" applyNumberFormat="1" applyFont="1" applyFill="1" applyBorder="1" applyAlignment="1">
      <alignment horizontal="center"/>
    </xf>
    <xf numFmtId="3" fontId="25" fillId="2" borderId="89" xfId="2" applyNumberFormat="1" applyFont="1" applyFill="1" applyBorder="1" applyAlignment="1">
      <alignment horizontal="center"/>
    </xf>
    <xf numFmtId="3" fontId="17" fillId="2" borderId="92" xfId="2" applyNumberFormat="1" applyFont="1" applyFill="1" applyBorder="1" applyAlignment="1">
      <alignment horizontal="center"/>
    </xf>
    <xf numFmtId="3" fontId="9" fillId="2" borderId="136" xfId="2" applyNumberFormat="1" applyFont="1" applyFill="1" applyBorder="1" applyAlignment="1">
      <alignment horizontal="center"/>
    </xf>
    <xf numFmtId="3" fontId="8" fillId="4" borderId="100" xfId="4" applyNumberFormat="1" applyFont="1" applyFill="1" applyBorder="1" applyAlignment="1">
      <alignment horizontal="center"/>
    </xf>
    <xf numFmtId="3" fontId="34" fillId="2" borderId="110" xfId="2" applyNumberFormat="1" applyFont="1" applyFill="1" applyBorder="1" applyAlignment="1">
      <alignment horizontal="center"/>
    </xf>
    <xf numFmtId="3" fontId="34" fillId="2" borderId="105" xfId="2" applyNumberFormat="1" applyFont="1" applyFill="1" applyBorder="1" applyAlignment="1">
      <alignment horizontal="center"/>
    </xf>
    <xf numFmtId="3" fontId="34" fillId="2" borderId="0" xfId="2" applyNumberFormat="1" applyFont="1" applyFill="1" applyAlignment="1">
      <alignment horizontal="center"/>
    </xf>
    <xf numFmtId="3" fontId="25" fillId="5" borderId="89" xfId="2" applyNumberFormat="1" applyFont="1" applyFill="1" applyBorder="1" applyAlignment="1">
      <alignment horizontal="center"/>
    </xf>
    <xf numFmtId="4" fontId="25" fillId="5" borderId="0" xfId="2" applyNumberFormat="1" applyFont="1" applyFill="1" applyAlignment="1">
      <alignment horizontal="center"/>
    </xf>
    <xf numFmtId="2" fontId="23" fillId="3" borderId="0" xfId="2" applyNumberFormat="1" applyFont="1" applyFill="1" applyAlignment="1">
      <alignment vertical="center"/>
    </xf>
    <xf numFmtId="2" fontId="4" fillId="3" borderId="0" xfId="2" applyNumberFormat="1" applyFont="1" applyFill="1" applyAlignment="1">
      <alignment vertical="center"/>
    </xf>
    <xf numFmtId="0" fontId="43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40" fillId="3" borderId="0" xfId="2" applyFont="1" applyFill="1" applyAlignment="1">
      <alignment vertical="center"/>
    </xf>
    <xf numFmtId="43" fontId="9" fillId="2" borderId="0" xfId="2" applyNumberFormat="1" applyFont="1" applyFill="1"/>
    <xf numFmtId="3" fontId="25" fillId="2" borderId="92" xfId="2" applyNumberFormat="1" applyFont="1" applyFill="1" applyBorder="1" applyAlignment="1">
      <alignment horizontal="center"/>
    </xf>
    <xf numFmtId="3" fontId="15" fillId="2" borderId="0" xfId="2" applyNumberFormat="1" applyFont="1" applyFill="1" applyAlignment="1">
      <alignment horizontal="center"/>
    </xf>
    <xf numFmtId="3" fontId="25" fillId="2" borderId="23" xfId="2" applyNumberFormat="1" applyFont="1" applyFill="1" applyBorder="1" applyAlignment="1">
      <alignment horizontal="center"/>
    </xf>
    <xf numFmtId="3" fontId="8" fillId="4" borderId="86" xfId="4" applyNumberFormat="1" applyFont="1" applyFill="1" applyBorder="1" applyAlignment="1">
      <alignment horizontal="center"/>
    </xf>
    <xf numFmtId="3" fontId="24" fillId="4" borderId="101" xfId="2" applyNumberFormat="1" applyFont="1" applyFill="1" applyBorder="1" applyAlignment="1">
      <alignment horizontal="center"/>
    </xf>
    <xf numFmtId="3" fontId="15" fillId="5" borderId="44" xfId="2" applyNumberFormat="1" applyFont="1" applyFill="1" applyBorder="1" applyAlignment="1">
      <alignment horizontal="center"/>
    </xf>
    <xf numFmtId="0" fontId="46" fillId="2" borderId="0" xfId="2" applyFont="1" applyFill="1"/>
    <xf numFmtId="3" fontId="25" fillId="4" borderId="86" xfId="2" applyNumberFormat="1" applyFont="1" applyFill="1" applyBorder="1" applyAlignment="1">
      <alignment horizontal="center"/>
    </xf>
    <xf numFmtId="3" fontId="9" fillId="5" borderId="84" xfId="2" applyNumberFormat="1" applyFont="1" applyFill="1" applyBorder="1" applyAlignment="1">
      <alignment horizontal="center"/>
    </xf>
    <xf numFmtId="3" fontId="9" fillId="2" borderId="142" xfId="2" applyNumberFormat="1" applyFont="1" applyFill="1" applyBorder="1" applyAlignment="1">
      <alignment horizontal="center"/>
    </xf>
    <xf numFmtId="3" fontId="9" fillId="5" borderId="137" xfId="2" applyNumberFormat="1" applyFont="1" applyFill="1" applyBorder="1" applyAlignment="1">
      <alignment horizontal="center"/>
    </xf>
    <xf numFmtId="3" fontId="9" fillId="5" borderId="141" xfId="2" applyNumberFormat="1" applyFont="1" applyFill="1" applyBorder="1" applyAlignment="1">
      <alignment horizontal="center"/>
    </xf>
    <xf numFmtId="3" fontId="9" fillId="5" borderId="140" xfId="2" applyNumberFormat="1" applyFont="1" applyFill="1" applyBorder="1" applyAlignment="1">
      <alignment horizontal="center"/>
    </xf>
    <xf numFmtId="3" fontId="9" fillId="5" borderId="143" xfId="2" applyNumberFormat="1" applyFont="1" applyFill="1" applyBorder="1" applyAlignment="1">
      <alignment horizontal="center"/>
    </xf>
    <xf numFmtId="4" fontId="9" fillId="5" borderId="101" xfId="2" applyNumberFormat="1" applyFont="1" applyFill="1" applyBorder="1" applyAlignment="1">
      <alignment horizontal="center"/>
    </xf>
    <xf numFmtId="3" fontId="24" fillId="4" borderId="100" xfId="2" applyNumberFormat="1" applyFont="1" applyFill="1" applyBorder="1" applyAlignment="1">
      <alignment horizontal="center"/>
    </xf>
    <xf numFmtId="3" fontId="14" fillId="4" borderId="84" xfId="2" applyNumberFormat="1" applyFont="1" applyFill="1" applyBorder="1" applyAlignment="1">
      <alignment horizontal="center"/>
    </xf>
    <xf numFmtId="3" fontId="9" fillId="2" borderId="114" xfId="2" applyNumberFormat="1" applyFont="1" applyFill="1" applyBorder="1" applyAlignment="1">
      <alignment horizontal="center"/>
    </xf>
    <xf numFmtId="3" fontId="25" fillId="2" borderId="144" xfId="2" applyNumberFormat="1" applyFont="1" applyFill="1" applyBorder="1" applyAlignment="1">
      <alignment horizontal="center"/>
    </xf>
    <xf numFmtId="0" fontId="4" fillId="2" borderId="89" xfId="2" applyFont="1" applyFill="1" applyBorder="1"/>
    <xf numFmtId="3" fontId="9" fillId="2" borderId="145" xfId="2" applyNumberFormat="1" applyFont="1" applyFill="1" applyBorder="1" applyAlignment="1">
      <alignment horizontal="center"/>
    </xf>
    <xf numFmtId="3" fontId="9" fillId="2" borderId="146" xfId="2" applyNumberFormat="1" applyFont="1" applyFill="1" applyBorder="1" applyAlignment="1">
      <alignment horizontal="center"/>
    </xf>
    <xf numFmtId="3" fontId="25" fillId="5" borderId="98" xfId="2" applyNumberFormat="1" applyFont="1" applyFill="1" applyBorder="1" applyAlignment="1">
      <alignment horizontal="center"/>
    </xf>
    <xf numFmtId="165" fontId="9" fillId="5" borderId="90" xfId="1" applyNumberFormat="1" applyFont="1" applyFill="1" applyBorder="1" applyAlignment="1">
      <alignment horizontal="center"/>
    </xf>
    <xf numFmtId="165" fontId="9" fillId="5" borderId="89" xfId="1" applyNumberFormat="1" applyFont="1" applyFill="1" applyBorder="1" applyAlignment="1">
      <alignment horizontal="center"/>
    </xf>
    <xf numFmtId="165" fontId="17" fillId="2" borderId="89" xfId="1" applyNumberFormat="1" applyFont="1" applyFill="1" applyBorder="1" applyAlignment="1">
      <alignment horizontal="center"/>
    </xf>
    <xf numFmtId="165" fontId="17" fillId="2" borderId="83" xfId="1" applyNumberFormat="1" applyFont="1" applyFill="1" applyBorder="1" applyAlignment="1">
      <alignment horizontal="center"/>
    </xf>
    <xf numFmtId="165" fontId="9" fillId="5" borderId="98" xfId="1" applyNumberFormat="1" applyFont="1" applyFill="1" applyBorder="1" applyAlignment="1">
      <alignment horizontal="center"/>
    </xf>
    <xf numFmtId="165" fontId="25" fillId="2" borderId="92" xfId="1" applyNumberFormat="1" applyFont="1" applyFill="1" applyBorder="1" applyAlignment="1">
      <alignment horizontal="center"/>
    </xf>
    <xf numFmtId="3" fontId="17" fillId="2" borderId="89" xfId="2" applyNumberFormat="1" applyFont="1" applyFill="1" applyBorder="1" applyAlignment="1">
      <alignment horizontal="center"/>
    </xf>
    <xf numFmtId="0" fontId="17" fillId="2" borderId="147" xfId="2" applyFont="1" applyFill="1" applyBorder="1" applyAlignment="1">
      <alignment horizontal="center"/>
    </xf>
    <xf numFmtId="43" fontId="25" fillId="5" borderId="98" xfId="1" applyFont="1" applyFill="1" applyBorder="1" applyAlignment="1">
      <alignment horizontal="center"/>
    </xf>
    <xf numFmtId="43" fontId="25" fillId="5" borderId="90" xfId="1" applyFont="1" applyFill="1" applyBorder="1" applyAlignment="1">
      <alignment horizontal="center"/>
    </xf>
    <xf numFmtId="43" fontId="25" fillId="2" borderId="92" xfId="1" applyFont="1" applyFill="1" applyBorder="1" applyAlignment="1">
      <alignment horizontal="center"/>
    </xf>
    <xf numFmtId="43" fontId="25" fillId="2" borderId="114" xfId="1" applyFont="1" applyFill="1" applyBorder="1" applyAlignment="1">
      <alignment horizontal="center"/>
    </xf>
    <xf numFmtId="43" fontId="25" fillId="2" borderId="89" xfId="1" applyFont="1" applyFill="1" applyBorder="1" applyAlignment="1">
      <alignment horizontal="center"/>
    </xf>
    <xf numFmtId="2" fontId="4" fillId="2" borderId="89" xfId="2" applyNumberFormat="1" applyFont="1" applyFill="1" applyBorder="1"/>
    <xf numFmtId="3" fontId="17" fillId="2" borderId="105" xfId="2" applyNumberFormat="1" applyFont="1" applyFill="1" applyBorder="1" applyAlignment="1">
      <alignment horizontal="center"/>
    </xf>
    <xf numFmtId="165" fontId="9" fillId="2" borderId="114" xfId="1" applyNumberFormat="1" applyFont="1" applyFill="1" applyBorder="1" applyAlignment="1">
      <alignment horizontal="left"/>
    </xf>
    <xf numFmtId="165" fontId="9" fillId="2" borderId="89" xfId="1" applyNumberFormat="1" applyFont="1" applyFill="1" applyBorder="1" applyAlignment="1">
      <alignment horizontal="center"/>
    </xf>
    <xf numFmtId="3" fontId="9" fillId="2" borderId="90" xfId="2" applyNumberFormat="1" applyFont="1" applyFill="1" applyBorder="1" applyAlignment="1">
      <alignment horizontal="center"/>
    </xf>
    <xf numFmtId="3" fontId="25" fillId="5" borderId="92" xfId="2" applyNumberFormat="1" applyFont="1" applyFill="1" applyBorder="1" applyAlignment="1">
      <alignment horizontal="center"/>
    </xf>
    <xf numFmtId="3" fontId="25" fillId="5" borderId="138" xfId="2" applyNumberFormat="1" applyFont="1" applyFill="1" applyBorder="1" applyAlignment="1">
      <alignment horizontal="center"/>
    </xf>
    <xf numFmtId="3" fontId="25" fillId="5" borderId="126" xfId="2" applyNumberFormat="1" applyFont="1" applyFill="1" applyBorder="1" applyAlignment="1">
      <alignment horizontal="center"/>
    </xf>
    <xf numFmtId="3" fontId="25" fillId="5" borderId="149" xfId="2" applyNumberFormat="1" applyFont="1" applyFill="1" applyBorder="1" applyAlignment="1">
      <alignment horizontal="center"/>
    </xf>
    <xf numFmtId="3" fontId="25" fillId="5" borderId="148" xfId="2" applyNumberFormat="1" applyFont="1" applyFill="1" applyBorder="1" applyAlignment="1">
      <alignment horizontal="center"/>
    </xf>
    <xf numFmtId="3" fontId="8" fillId="4" borderId="0" xfId="4" applyNumberFormat="1" applyFont="1" applyFill="1" applyAlignment="1">
      <alignment horizontal="center"/>
    </xf>
    <xf numFmtId="3" fontId="25" fillId="0" borderId="138" xfId="4" applyNumberFormat="1" applyFont="1" applyBorder="1" applyAlignment="1">
      <alignment horizontal="center"/>
    </xf>
    <xf numFmtId="3" fontId="25" fillId="0" borderId="139" xfId="4" applyNumberFormat="1" applyFont="1" applyBorder="1" applyAlignment="1">
      <alignment horizontal="center"/>
    </xf>
    <xf numFmtId="3" fontId="25" fillId="2" borderId="132" xfId="4" applyNumberFormat="1" applyFont="1" applyFill="1" applyBorder="1" applyAlignment="1">
      <alignment horizontal="center"/>
    </xf>
    <xf numFmtId="3" fontId="9" fillId="2" borderId="84" xfId="4" applyNumberFormat="1" applyFont="1" applyFill="1" applyBorder="1" applyAlignment="1">
      <alignment horizontal="center"/>
    </xf>
    <xf numFmtId="3" fontId="24" fillId="4" borderId="100" xfId="4" applyNumberFormat="1" applyFont="1" applyFill="1" applyBorder="1" applyAlignment="1">
      <alignment horizontal="center"/>
    </xf>
    <xf numFmtId="3" fontId="9" fillId="2" borderId="110" xfId="4" applyNumberFormat="1" applyFont="1" applyFill="1" applyBorder="1" applyAlignment="1">
      <alignment horizontal="center"/>
    </xf>
    <xf numFmtId="3" fontId="9" fillId="2" borderId="100" xfId="4" applyNumberFormat="1" applyFont="1" applyFill="1" applyBorder="1" applyAlignment="1">
      <alignment horizontal="center"/>
    </xf>
    <xf numFmtId="3" fontId="9" fillId="2" borderId="86" xfId="4" applyNumberFormat="1" applyFont="1" applyFill="1" applyBorder="1" applyAlignment="1">
      <alignment horizontal="center"/>
    </xf>
    <xf numFmtId="3" fontId="15" fillId="5" borderId="112" xfId="2" applyNumberFormat="1" applyFont="1" applyFill="1" applyBorder="1" applyAlignment="1">
      <alignment horizontal="center"/>
    </xf>
    <xf numFmtId="3" fontId="15" fillId="2" borderId="110" xfId="2" applyNumberFormat="1" applyFont="1" applyFill="1" applyBorder="1" applyAlignment="1">
      <alignment horizontal="center" vertical="center"/>
    </xf>
    <xf numFmtId="3" fontId="15" fillId="2" borderId="84" xfId="2" applyNumberFormat="1" applyFont="1" applyFill="1" applyBorder="1" applyAlignment="1">
      <alignment horizontal="center" vertical="center"/>
    </xf>
    <xf numFmtId="3" fontId="25" fillId="2" borderId="106" xfId="4" applyNumberFormat="1" applyFont="1" applyFill="1" applyBorder="1" applyAlignment="1">
      <alignment horizontal="center"/>
    </xf>
    <xf numFmtId="1" fontId="9" fillId="2" borderId="126" xfId="3" applyNumberFormat="1" applyFont="1" applyFill="1" applyBorder="1" applyAlignment="1">
      <alignment horizontal="center"/>
    </xf>
    <xf numFmtId="3" fontId="9" fillId="5" borderId="151" xfId="2" applyNumberFormat="1" applyFont="1" applyFill="1" applyBorder="1" applyAlignment="1">
      <alignment horizontal="center"/>
    </xf>
    <xf numFmtId="0" fontId="8" fillId="2" borderId="144" xfId="2" applyFont="1" applyFill="1" applyBorder="1" applyAlignment="1">
      <alignment horizontal="right"/>
    </xf>
    <xf numFmtId="0" fontId="8" fillId="2" borderId="152" xfId="2" applyFont="1" applyFill="1" applyBorder="1" applyAlignment="1">
      <alignment horizontal="right"/>
    </xf>
    <xf numFmtId="0" fontId="8" fillId="2" borderId="153" xfId="2" applyFont="1" applyFill="1" applyBorder="1" applyAlignment="1">
      <alignment horizontal="right"/>
    </xf>
    <xf numFmtId="0" fontId="24" fillId="2" borderId="153" xfId="2" applyFont="1" applyFill="1" applyBorder="1" applyAlignment="1">
      <alignment horizontal="right"/>
    </xf>
    <xf numFmtId="0" fontId="8" fillId="2" borderId="153" xfId="4" applyFont="1" applyFill="1" applyBorder="1" applyAlignment="1">
      <alignment horizontal="right"/>
    </xf>
    <xf numFmtId="0" fontId="8" fillId="2" borderId="154" xfId="4" applyFont="1" applyFill="1" applyBorder="1" applyAlignment="1">
      <alignment horizontal="right"/>
    </xf>
    <xf numFmtId="0" fontId="8" fillId="2" borderId="154" xfId="2" applyFont="1" applyFill="1" applyBorder="1" applyAlignment="1">
      <alignment horizontal="right"/>
    </xf>
    <xf numFmtId="0" fontId="45" fillId="2" borderId="153" xfId="2" applyFont="1" applyFill="1" applyBorder="1" applyAlignment="1">
      <alignment horizontal="right"/>
    </xf>
    <xf numFmtId="3" fontId="15" fillId="2" borderId="114" xfId="2" applyNumberFormat="1" applyFont="1" applyFill="1" applyBorder="1" applyAlignment="1">
      <alignment horizontal="center" vertical="center"/>
    </xf>
    <xf numFmtId="3" fontId="15" fillId="2" borderId="89" xfId="2" applyNumberFormat="1" applyFont="1" applyFill="1" applyBorder="1" applyAlignment="1">
      <alignment horizontal="center" vertical="center"/>
    </xf>
    <xf numFmtId="3" fontId="15" fillId="2" borderId="92" xfId="2" applyNumberFormat="1" applyFont="1" applyFill="1" applyBorder="1" applyAlignment="1">
      <alignment horizontal="center"/>
    </xf>
    <xf numFmtId="165" fontId="25" fillId="2" borderId="98" xfId="1" applyNumberFormat="1" applyFont="1" applyFill="1" applyBorder="1" applyAlignment="1">
      <alignment horizontal="center"/>
    </xf>
    <xf numFmtId="165" fontId="25" fillId="2" borderId="90" xfId="1" applyNumberFormat="1" applyFont="1" applyFill="1" applyBorder="1" applyAlignment="1">
      <alignment horizontal="center"/>
    </xf>
    <xf numFmtId="0" fontId="45" fillId="2" borderId="0" xfId="2" applyFont="1" applyFill="1" applyAlignment="1">
      <alignment horizontal="right"/>
    </xf>
    <xf numFmtId="0" fontId="8" fillId="2" borderId="0" xfId="4" applyFont="1" applyFill="1" applyAlignment="1">
      <alignment horizontal="right"/>
    </xf>
    <xf numFmtId="3" fontId="25" fillId="2" borderId="150" xfId="2" applyNumberFormat="1" applyFont="1" applyFill="1" applyBorder="1" applyAlignment="1">
      <alignment horizontal="center"/>
    </xf>
    <xf numFmtId="3" fontId="25" fillId="5" borderId="87" xfId="2" applyNumberFormat="1" applyFont="1" applyFill="1" applyBorder="1" applyAlignment="1">
      <alignment horizontal="center"/>
    </xf>
    <xf numFmtId="3" fontId="25" fillId="2" borderId="110" xfId="2" applyNumberFormat="1" applyFont="1" applyFill="1" applyBorder="1" applyAlignment="1">
      <alignment horizontal="center"/>
    </xf>
    <xf numFmtId="3" fontId="25" fillId="2" borderId="114" xfId="2" applyNumberFormat="1" applyFont="1" applyFill="1" applyBorder="1" applyAlignment="1">
      <alignment horizontal="center"/>
    </xf>
    <xf numFmtId="3" fontId="9" fillId="2" borderId="98" xfId="2" applyNumberFormat="1" applyFont="1" applyFill="1" applyBorder="1" applyAlignment="1">
      <alignment horizontal="center"/>
    </xf>
    <xf numFmtId="3" fontId="25" fillId="2" borderId="90" xfId="2" applyNumberFormat="1" applyFont="1" applyFill="1" applyBorder="1" applyAlignment="1">
      <alignment horizontal="center"/>
    </xf>
    <xf numFmtId="3" fontId="8" fillId="4" borderId="84" xfId="4" applyNumberFormat="1" applyFont="1" applyFill="1" applyBorder="1" applyAlignment="1">
      <alignment horizontal="center"/>
    </xf>
    <xf numFmtId="3" fontId="17" fillId="2" borderId="114" xfId="2" applyNumberFormat="1" applyFont="1" applyFill="1" applyBorder="1" applyAlignment="1">
      <alignment horizontal="center"/>
    </xf>
    <xf numFmtId="0" fontId="17" fillId="2" borderId="156" xfId="2" applyFont="1" applyFill="1" applyBorder="1" applyAlignment="1">
      <alignment horizontal="center"/>
    </xf>
    <xf numFmtId="3" fontId="25" fillId="5" borderId="114" xfId="2" applyNumberFormat="1" applyFont="1" applyFill="1" applyBorder="1" applyAlignment="1">
      <alignment horizontal="center"/>
    </xf>
    <xf numFmtId="3" fontId="25" fillId="5" borderId="130" xfId="2" applyNumberFormat="1" applyFont="1" applyFill="1" applyBorder="1" applyAlignment="1">
      <alignment horizontal="center"/>
    </xf>
    <xf numFmtId="10" fontId="15" fillId="2" borderId="158" xfId="3" applyNumberFormat="1" applyFont="1" applyFill="1" applyBorder="1" applyAlignment="1">
      <alignment horizontal="center"/>
    </xf>
    <xf numFmtId="10" fontId="15" fillId="2" borderId="159" xfId="3" applyNumberFormat="1" applyFont="1" applyFill="1" applyBorder="1" applyAlignment="1">
      <alignment horizontal="center"/>
    </xf>
    <xf numFmtId="3" fontId="14" fillId="4" borderId="110" xfId="2" applyNumberFormat="1" applyFont="1" applyFill="1" applyBorder="1" applyAlignment="1">
      <alignment horizontal="center"/>
    </xf>
    <xf numFmtId="0" fontId="12" fillId="4" borderId="156" xfId="2" applyFont="1" applyFill="1" applyBorder="1" applyAlignment="1">
      <alignment horizontal="center"/>
    </xf>
    <xf numFmtId="0" fontId="9" fillId="2" borderId="161" xfId="2" applyFont="1" applyFill="1" applyBorder="1" applyAlignment="1">
      <alignment horizontal="center"/>
    </xf>
    <xf numFmtId="0" fontId="9" fillId="2" borderId="84" xfId="2" applyFont="1" applyFill="1" applyBorder="1" applyAlignment="1">
      <alignment horizontal="left"/>
    </xf>
    <xf numFmtId="0" fontId="9" fillId="2" borderId="110" xfId="2" applyFont="1" applyFill="1" applyBorder="1" applyAlignment="1">
      <alignment horizontal="left"/>
    </xf>
    <xf numFmtId="0" fontId="13" fillId="2" borderId="162" xfId="2" applyFont="1" applyFill="1" applyBorder="1" applyAlignment="1">
      <alignment horizontal="center"/>
    </xf>
    <xf numFmtId="164" fontId="25" fillId="5" borderId="86" xfId="2" applyNumberFormat="1" applyFont="1" applyFill="1" applyBorder="1" applyAlignment="1">
      <alignment horizontal="center"/>
    </xf>
    <xf numFmtId="164" fontId="25" fillId="5" borderId="100" xfId="2" applyNumberFormat="1" applyFont="1" applyFill="1" applyBorder="1" applyAlignment="1">
      <alignment horizontal="center"/>
    </xf>
    <xf numFmtId="3" fontId="47" fillId="2" borderId="0" xfId="7" applyNumberFormat="1" applyFill="1"/>
    <xf numFmtId="3" fontId="25" fillId="2" borderId="88" xfId="4" applyNumberFormat="1" applyFont="1" applyFill="1" applyBorder="1" applyAlignment="1">
      <alignment horizontal="center"/>
    </xf>
    <xf numFmtId="0" fontId="13" fillId="5" borderId="163" xfId="4" applyFont="1" applyFill="1" applyBorder="1" applyAlignment="1">
      <alignment horizontal="center"/>
    </xf>
    <xf numFmtId="1" fontId="25" fillId="2" borderId="138" xfId="3" applyNumberFormat="1" applyFont="1" applyFill="1" applyBorder="1" applyAlignment="1">
      <alignment horizontal="center"/>
    </xf>
    <xf numFmtId="1" fontId="9" fillId="2" borderId="88" xfId="3" applyNumberFormat="1" applyFont="1" applyFill="1" applyBorder="1" applyAlignment="1">
      <alignment horizontal="center"/>
    </xf>
    <xf numFmtId="0" fontId="13" fillId="5" borderId="168" xfId="4" applyFont="1" applyFill="1" applyBorder="1" applyAlignment="1">
      <alignment horizontal="center"/>
    </xf>
    <xf numFmtId="3" fontId="25" fillId="2" borderId="169" xfId="4" applyNumberFormat="1" applyFont="1" applyFill="1" applyBorder="1" applyAlignment="1">
      <alignment horizontal="center"/>
    </xf>
    <xf numFmtId="0" fontId="21" fillId="2" borderId="101" xfId="2" applyFont="1" applyFill="1" applyBorder="1"/>
    <xf numFmtId="0" fontId="13" fillId="2" borderId="156" xfId="2" applyFont="1" applyFill="1" applyBorder="1" applyAlignment="1">
      <alignment horizontal="center"/>
    </xf>
    <xf numFmtId="3" fontId="9" fillId="2" borderId="150" xfId="4" applyNumberFormat="1" applyFont="1" applyFill="1" applyBorder="1" applyAlignment="1">
      <alignment horizontal="center"/>
    </xf>
    <xf numFmtId="3" fontId="9" fillId="2" borderId="85" xfId="4" applyNumberFormat="1" applyFont="1" applyFill="1" applyBorder="1" applyAlignment="1">
      <alignment horizontal="center"/>
    </xf>
    <xf numFmtId="3" fontId="9" fillId="2" borderId="85" xfId="2" applyNumberFormat="1" applyFont="1" applyFill="1" applyBorder="1" applyAlignment="1">
      <alignment horizontal="center"/>
    </xf>
    <xf numFmtId="3" fontId="14" fillId="4" borderId="86" xfId="2" applyNumberFormat="1" applyFont="1" applyFill="1" applyBorder="1" applyAlignment="1">
      <alignment horizontal="center"/>
    </xf>
    <xf numFmtId="3" fontId="14" fillId="4" borderId="100" xfId="2" applyNumberFormat="1" applyFont="1" applyFill="1" applyBorder="1" applyAlignment="1">
      <alignment horizontal="center"/>
    </xf>
    <xf numFmtId="3" fontId="25" fillId="2" borderId="132" xfId="2" applyNumberFormat="1" applyFont="1" applyFill="1" applyBorder="1" applyAlignment="1">
      <alignment horizontal="center"/>
    </xf>
    <xf numFmtId="3" fontId="17" fillId="2" borderId="83" xfId="1" applyNumberFormat="1" applyFont="1" applyFill="1" applyBorder="1" applyAlignment="1">
      <alignment horizontal="center"/>
    </xf>
    <xf numFmtId="3" fontId="23" fillId="2" borderId="83" xfId="1" applyNumberFormat="1" applyFont="1" applyFill="1" applyBorder="1" applyAlignment="1">
      <alignment horizontal="center"/>
    </xf>
    <xf numFmtId="3" fontId="9" fillId="2" borderId="86" xfId="2" applyNumberFormat="1" applyFont="1" applyFill="1" applyBorder="1" applyAlignment="1">
      <alignment horizontal="center"/>
    </xf>
    <xf numFmtId="3" fontId="9" fillId="2" borderId="100" xfId="2" applyNumberFormat="1" applyFont="1" applyFill="1" applyBorder="1" applyAlignment="1">
      <alignment horizontal="center"/>
    </xf>
    <xf numFmtId="0" fontId="18" fillId="2" borderId="57" xfId="2" applyFont="1" applyFill="1" applyBorder="1" applyAlignment="1">
      <alignment horizontal="center"/>
    </xf>
    <xf numFmtId="4" fontId="9" fillId="2" borderId="86" xfId="2" applyNumberFormat="1" applyFont="1" applyFill="1" applyBorder="1" applyAlignment="1">
      <alignment horizontal="center"/>
    </xf>
    <xf numFmtId="4" fontId="9" fillId="2" borderId="100" xfId="2" applyNumberFormat="1" applyFont="1" applyFill="1" applyBorder="1" applyAlignment="1">
      <alignment horizontal="center"/>
    </xf>
    <xf numFmtId="4" fontId="9" fillId="2" borderId="0" xfId="2" applyNumberFormat="1" applyFont="1" applyFill="1" applyAlignment="1">
      <alignment horizontal="center"/>
    </xf>
    <xf numFmtId="165" fontId="9" fillId="2" borderId="83" xfId="1" applyNumberFormat="1" applyFont="1" applyFill="1" applyBorder="1" applyAlignment="1">
      <alignment horizontal="center"/>
    </xf>
    <xf numFmtId="3" fontId="34" fillId="5" borderId="90" xfId="2" applyNumberFormat="1" applyFont="1" applyFill="1" applyBorder="1" applyAlignment="1">
      <alignment horizontal="center"/>
    </xf>
    <xf numFmtId="3" fontId="34" fillId="2" borderId="89" xfId="2" applyNumberFormat="1" applyFont="1" applyFill="1" applyBorder="1" applyAlignment="1">
      <alignment horizontal="center"/>
    </xf>
    <xf numFmtId="165" fontId="17" fillId="2" borderId="84" xfId="1" applyNumberFormat="1" applyFont="1" applyFill="1" applyBorder="1" applyAlignment="1">
      <alignment horizontal="center"/>
    </xf>
    <xf numFmtId="0" fontId="9" fillId="2" borderId="88" xfId="4" applyFont="1" applyFill="1" applyBorder="1" applyAlignment="1">
      <alignment horizontal="left"/>
    </xf>
    <xf numFmtId="0" fontId="4" fillId="2" borderId="88" xfId="4" applyFont="1" applyFill="1" applyBorder="1"/>
    <xf numFmtId="3" fontId="9" fillId="2" borderId="126" xfId="4" applyNumberFormat="1" applyFont="1" applyFill="1" applyBorder="1" applyAlignment="1">
      <alignment horizontal="center"/>
    </xf>
    <xf numFmtId="3" fontId="25" fillId="2" borderId="173" xfId="4" applyNumberFormat="1" applyFont="1" applyFill="1" applyBorder="1" applyAlignment="1">
      <alignment horizontal="center"/>
    </xf>
    <xf numFmtId="3" fontId="25" fillId="2" borderId="174" xfId="4" applyNumberFormat="1" applyFont="1" applyFill="1" applyBorder="1" applyAlignment="1">
      <alignment horizontal="center"/>
    </xf>
    <xf numFmtId="3" fontId="24" fillId="4" borderId="84" xfId="4" applyNumberFormat="1" applyFont="1" applyFill="1" applyBorder="1" applyAlignment="1">
      <alignment horizontal="center"/>
    </xf>
    <xf numFmtId="3" fontId="9" fillId="2" borderId="173" xfId="4" applyNumberFormat="1" applyFont="1" applyFill="1" applyBorder="1" applyAlignment="1">
      <alignment horizontal="center"/>
    </xf>
    <xf numFmtId="3" fontId="25" fillId="5" borderId="86" xfId="2" applyNumberFormat="1" applyFont="1" applyFill="1" applyBorder="1" applyAlignment="1">
      <alignment horizontal="center"/>
    </xf>
    <xf numFmtId="3" fontId="9" fillId="2" borderId="175" xfId="2" applyNumberFormat="1" applyFont="1" applyFill="1" applyBorder="1" applyAlignment="1">
      <alignment horizontal="center"/>
    </xf>
    <xf numFmtId="3" fontId="9" fillId="2" borderId="0" xfId="4" applyNumberFormat="1" applyFont="1" applyFill="1" applyAlignment="1">
      <alignment horizontal="center"/>
    </xf>
    <xf numFmtId="3" fontId="17" fillId="2" borderId="103" xfId="2" applyNumberFormat="1" applyFont="1" applyFill="1" applyBorder="1" applyAlignment="1">
      <alignment horizontal="center"/>
    </xf>
    <xf numFmtId="4" fontId="9" fillId="2" borderId="101" xfId="2" applyNumberFormat="1" applyFont="1" applyFill="1" applyBorder="1" applyAlignment="1">
      <alignment horizontal="center"/>
    </xf>
    <xf numFmtId="4" fontId="25" fillId="5" borderId="101" xfId="2" applyNumberFormat="1" applyFont="1" applyFill="1" applyBorder="1" applyAlignment="1">
      <alignment horizontal="center"/>
    </xf>
    <xf numFmtId="3" fontId="48" fillId="2" borderId="83" xfId="1" applyNumberFormat="1" applyFont="1" applyFill="1" applyBorder="1" applyAlignment="1">
      <alignment horizontal="center"/>
    </xf>
    <xf numFmtId="165" fontId="9" fillId="5" borderId="176" xfId="1" applyNumberFormat="1" applyFont="1" applyFill="1" applyBorder="1" applyAlignment="1">
      <alignment horizontal="center"/>
    </xf>
    <xf numFmtId="165" fontId="17" fillId="2" borderId="123" xfId="1" applyNumberFormat="1" applyFont="1" applyFill="1" applyBorder="1" applyAlignment="1">
      <alignment horizontal="center"/>
    </xf>
    <xf numFmtId="165" fontId="9" fillId="5" borderId="135" xfId="1" applyNumberFormat="1" applyFont="1" applyFill="1" applyBorder="1" applyAlignment="1">
      <alignment horizontal="center"/>
    </xf>
    <xf numFmtId="0" fontId="12" fillId="4" borderId="179" xfId="2" applyFont="1" applyFill="1" applyBorder="1" applyAlignment="1">
      <alignment horizontal="center"/>
    </xf>
    <xf numFmtId="4" fontId="14" fillId="4" borderId="110" xfId="2" applyNumberFormat="1" applyFont="1" applyFill="1" applyBorder="1" applyAlignment="1">
      <alignment horizontal="center"/>
    </xf>
    <xf numFmtId="4" fontId="14" fillId="4" borderId="84" xfId="2" applyNumberFormat="1" applyFont="1" applyFill="1" applyBorder="1" applyAlignment="1">
      <alignment horizontal="center"/>
    </xf>
    <xf numFmtId="4" fontId="25" fillId="2" borderId="102" xfId="2" applyNumberFormat="1" applyFont="1" applyFill="1" applyBorder="1" applyAlignment="1">
      <alignment horizontal="center"/>
    </xf>
    <xf numFmtId="4" fontId="25" fillId="2" borderId="108" xfId="2" applyNumberFormat="1" applyFont="1" applyFill="1" applyBorder="1" applyAlignment="1">
      <alignment horizontal="center"/>
    </xf>
    <xf numFmtId="4" fontId="25" fillId="2" borderId="84" xfId="2" applyNumberFormat="1" applyFont="1" applyFill="1" applyBorder="1" applyAlignment="1">
      <alignment horizontal="center"/>
    </xf>
    <xf numFmtId="4" fontId="25" fillId="2" borderId="173" xfId="2" applyNumberFormat="1" applyFont="1" applyFill="1" applyBorder="1" applyAlignment="1">
      <alignment horizontal="center"/>
    </xf>
    <xf numFmtId="43" fontId="25" fillId="2" borderId="180" xfId="1" applyFont="1" applyFill="1" applyBorder="1" applyAlignment="1">
      <alignment horizontal="center"/>
    </xf>
    <xf numFmtId="43" fontId="25" fillId="2" borderId="84" xfId="1" applyFont="1" applyFill="1" applyBorder="1" applyAlignment="1">
      <alignment horizontal="center"/>
    </xf>
    <xf numFmtId="3" fontId="9" fillId="2" borderId="150" xfId="2" applyNumberFormat="1" applyFont="1" applyFill="1" applyBorder="1" applyAlignment="1">
      <alignment horizontal="center"/>
    </xf>
    <xf numFmtId="3" fontId="9" fillId="2" borderId="108" xfId="2" applyNumberFormat="1" applyFont="1" applyFill="1" applyBorder="1" applyAlignment="1">
      <alignment horizontal="center"/>
    </xf>
    <xf numFmtId="3" fontId="25" fillId="2" borderId="126" xfId="2" applyNumberFormat="1" applyFont="1" applyFill="1" applyBorder="1" applyAlignment="1">
      <alignment horizontal="center"/>
    </xf>
    <xf numFmtId="3" fontId="25" fillId="2" borderId="181" xfId="2" applyNumberFormat="1" applyFont="1" applyFill="1" applyBorder="1" applyAlignment="1">
      <alignment horizontal="center"/>
    </xf>
    <xf numFmtId="3" fontId="25" fillId="2" borderId="138" xfId="2" applyNumberFormat="1" applyFont="1" applyFill="1" applyBorder="1" applyAlignment="1">
      <alignment horizontal="center"/>
    </xf>
    <xf numFmtId="43" fontId="25" fillId="2" borderId="110" xfId="1" applyFont="1" applyFill="1" applyBorder="1" applyAlignment="1">
      <alignment horizontal="center"/>
    </xf>
    <xf numFmtId="3" fontId="9" fillId="2" borderId="126" xfId="2" applyNumberFormat="1" applyFont="1" applyFill="1" applyBorder="1" applyAlignment="1">
      <alignment horizontal="center"/>
    </xf>
    <xf numFmtId="3" fontId="9" fillId="2" borderId="181" xfId="2" applyNumberFormat="1" applyFont="1" applyFill="1" applyBorder="1" applyAlignment="1">
      <alignment horizontal="center"/>
    </xf>
    <xf numFmtId="0" fontId="13" fillId="2" borderId="182" xfId="2" applyFont="1" applyFill="1" applyBorder="1" applyAlignment="1">
      <alignment horizontal="center"/>
    </xf>
    <xf numFmtId="3" fontId="9" fillId="2" borderId="138" xfId="2" applyNumberFormat="1" applyFont="1" applyFill="1" applyBorder="1" applyAlignment="1">
      <alignment horizontal="center"/>
    </xf>
    <xf numFmtId="0" fontId="13" fillId="2" borderId="183" xfId="2" applyFont="1" applyFill="1" applyBorder="1" applyAlignment="1">
      <alignment horizontal="center"/>
    </xf>
    <xf numFmtId="4" fontId="25" fillId="2" borderId="110" xfId="2" applyNumberFormat="1" applyFont="1" applyFill="1" applyBorder="1" applyAlignment="1">
      <alignment horizontal="center"/>
    </xf>
    <xf numFmtId="164" fontId="25" fillId="5" borderId="184" xfId="2" applyNumberFormat="1" applyFont="1" applyFill="1" applyBorder="1" applyAlignment="1">
      <alignment horizontal="center"/>
    </xf>
    <xf numFmtId="0" fontId="25" fillId="2" borderId="185" xfId="2" applyFont="1" applyFill="1" applyBorder="1" applyAlignment="1">
      <alignment horizontal="left"/>
    </xf>
    <xf numFmtId="3" fontId="9" fillId="2" borderId="186" xfId="2" applyNumberFormat="1" applyFont="1" applyFill="1" applyBorder="1" applyAlignment="1">
      <alignment horizontal="center"/>
    </xf>
    <xf numFmtId="3" fontId="25" fillId="2" borderId="136" xfId="2" applyNumberFormat="1" applyFont="1" applyFill="1" applyBorder="1" applyAlignment="1">
      <alignment horizontal="center"/>
    </xf>
    <xf numFmtId="3" fontId="25" fillId="2" borderId="186" xfId="2" applyNumberFormat="1" applyFont="1" applyFill="1" applyBorder="1" applyAlignment="1">
      <alignment horizontal="center"/>
    </xf>
    <xf numFmtId="3" fontId="25" fillId="2" borderId="185" xfId="2" applyNumberFormat="1" applyFont="1" applyFill="1" applyBorder="1" applyAlignment="1">
      <alignment horizontal="center"/>
    </xf>
    <xf numFmtId="3" fontId="25" fillId="2" borderId="187" xfId="2" applyNumberFormat="1" applyFont="1" applyFill="1" applyBorder="1" applyAlignment="1">
      <alignment horizontal="center"/>
    </xf>
    <xf numFmtId="3" fontId="25" fillId="2" borderId="188" xfId="2" applyNumberFormat="1" applyFont="1" applyFill="1" applyBorder="1" applyAlignment="1">
      <alignment horizontal="center"/>
    </xf>
    <xf numFmtId="165" fontId="25" fillId="2" borderId="189" xfId="1" applyNumberFormat="1" applyFont="1" applyFill="1" applyBorder="1" applyAlignment="1">
      <alignment horizontal="center"/>
    </xf>
    <xf numFmtId="165" fontId="25" fillId="2" borderId="135" xfId="1" applyNumberFormat="1" applyFont="1" applyFill="1" applyBorder="1" applyAlignment="1">
      <alignment horizontal="center"/>
    </xf>
    <xf numFmtId="3" fontId="25" fillId="2" borderId="98" xfId="2" applyNumberFormat="1" applyFont="1" applyFill="1" applyBorder="1" applyAlignment="1">
      <alignment horizontal="center"/>
    </xf>
    <xf numFmtId="3" fontId="8" fillId="4" borderId="110" xfId="4" applyNumberFormat="1" applyFont="1" applyFill="1" applyBorder="1" applyAlignment="1">
      <alignment horizontal="center"/>
    </xf>
    <xf numFmtId="3" fontId="25" fillId="2" borderId="190" xfId="4" applyNumberFormat="1" applyFont="1" applyFill="1" applyBorder="1" applyAlignment="1">
      <alignment horizontal="center"/>
    </xf>
    <xf numFmtId="3" fontId="9" fillId="2" borderId="181" xfId="4" applyNumberFormat="1" applyFont="1" applyFill="1" applyBorder="1" applyAlignment="1">
      <alignment horizontal="center"/>
    </xf>
    <xf numFmtId="3" fontId="14" fillId="4" borderId="0" xfId="2" applyNumberFormat="1" applyFont="1" applyFill="1" applyAlignment="1">
      <alignment horizontal="center"/>
    </xf>
    <xf numFmtId="4" fontId="25" fillId="2" borderId="0" xfId="2" applyNumberFormat="1" applyFont="1" applyFill="1" applyAlignment="1">
      <alignment horizontal="center"/>
    </xf>
    <xf numFmtId="4" fontId="14" fillId="4" borderId="86" xfId="2" applyNumberFormat="1" applyFont="1" applyFill="1" applyBorder="1" applyAlignment="1">
      <alignment horizontal="center"/>
    </xf>
    <xf numFmtId="3" fontId="25" fillId="2" borderId="101" xfId="2" applyNumberFormat="1" applyFont="1" applyFill="1" applyBorder="1" applyAlignment="1">
      <alignment horizontal="center"/>
    </xf>
    <xf numFmtId="165" fontId="9" fillId="5" borderId="0" xfId="1" applyNumberFormat="1" applyFont="1" applyFill="1" applyBorder="1" applyAlignment="1">
      <alignment horizontal="center"/>
    </xf>
    <xf numFmtId="165" fontId="9" fillId="2" borderId="0" xfId="1" applyNumberFormat="1" applyFont="1" applyFill="1" applyBorder="1" applyAlignment="1">
      <alignment horizontal="left"/>
    </xf>
    <xf numFmtId="43" fontId="25" fillId="2" borderId="133" xfId="1" applyFont="1" applyFill="1" applyBorder="1" applyAlignment="1">
      <alignment horizontal="center"/>
    </xf>
    <xf numFmtId="43" fontId="25" fillId="2" borderId="173" xfId="1" applyFont="1" applyFill="1" applyBorder="1" applyAlignment="1">
      <alignment horizontal="center"/>
    </xf>
    <xf numFmtId="3" fontId="9" fillId="2" borderId="173" xfId="2" applyNumberFormat="1" applyFont="1" applyFill="1" applyBorder="1" applyAlignment="1">
      <alignment horizontal="center"/>
    </xf>
    <xf numFmtId="3" fontId="25" fillId="2" borderId="173" xfId="2" applyNumberFormat="1" applyFont="1" applyFill="1" applyBorder="1" applyAlignment="1">
      <alignment horizontal="center"/>
    </xf>
    <xf numFmtId="3" fontId="25" fillId="5" borderId="191" xfId="2" applyNumberFormat="1" applyFont="1" applyFill="1" applyBorder="1" applyAlignment="1">
      <alignment horizontal="center"/>
    </xf>
    <xf numFmtId="3" fontId="9" fillId="5" borderId="191" xfId="2" applyNumberFormat="1" applyFont="1" applyFill="1" applyBorder="1" applyAlignment="1">
      <alignment horizontal="center"/>
    </xf>
    <xf numFmtId="3" fontId="9" fillId="5" borderId="59" xfId="2" applyNumberFormat="1" applyFont="1" applyFill="1" applyBorder="1" applyAlignment="1">
      <alignment horizontal="center"/>
    </xf>
    <xf numFmtId="165" fontId="9" fillId="5" borderId="101" xfId="1" applyNumberFormat="1" applyFont="1" applyFill="1" applyBorder="1" applyAlignment="1">
      <alignment horizontal="center"/>
    </xf>
    <xf numFmtId="3" fontId="24" fillId="4" borderId="84" xfId="2" applyNumberFormat="1" applyFont="1" applyFill="1" applyBorder="1" applyAlignment="1">
      <alignment horizontal="center"/>
    </xf>
    <xf numFmtId="3" fontId="25" fillId="5" borderId="84" xfId="2" applyNumberFormat="1" applyFont="1" applyFill="1" applyBorder="1" applyAlignment="1">
      <alignment horizontal="center"/>
    </xf>
    <xf numFmtId="3" fontId="9" fillId="5" borderId="110" xfId="2" applyNumberFormat="1" applyFont="1" applyFill="1" applyBorder="1" applyAlignment="1">
      <alignment horizontal="center"/>
    </xf>
    <xf numFmtId="3" fontId="9" fillId="2" borderId="59" xfId="2" applyNumberFormat="1" applyFont="1" applyFill="1" applyBorder="1" applyAlignment="1">
      <alignment horizontal="center"/>
    </xf>
    <xf numFmtId="3" fontId="17" fillId="2" borderId="192" xfId="2" applyNumberFormat="1" applyFont="1" applyFill="1" applyBorder="1" applyAlignment="1">
      <alignment horizontal="center"/>
    </xf>
    <xf numFmtId="165" fontId="25" fillId="2" borderId="192" xfId="1" applyNumberFormat="1" applyFont="1" applyFill="1" applyBorder="1" applyAlignment="1">
      <alignment horizontal="center"/>
    </xf>
    <xf numFmtId="3" fontId="8" fillId="4" borderId="101" xfId="4" applyNumberFormat="1" applyFont="1" applyFill="1" applyBorder="1" applyAlignment="1">
      <alignment horizontal="center"/>
    </xf>
    <xf numFmtId="1" fontId="25" fillId="2" borderId="126" xfId="3" applyNumberFormat="1" applyFont="1" applyFill="1" applyBorder="1" applyAlignment="1">
      <alignment horizontal="center"/>
    </xf>
    <xf numFmtId="3" fontId="24" fillId="4" borderId="101" xfId="4" applyNumberFormat="1" applyFont="1" applyFill="1" applyBorder="1" applyAlignment="1">
      <alignment horizontal="center"/>
    </xf>
    <xf numFmtId="3" fontId="15" fillId="2" borderId="0" xfId="2" applyNumberFormat="1" applyFont="1" applyFill="1" applyAlignment="1">
      <alignment horizontal="center" vertical="center"/>
    </xf>
    <xf numFmtId="10" fontId="15" fillId="2" borderId="0" xfId="3" applyNumberFormat="1" applyFont="1" applyFill="1" applyBorder="1" applyAlignment="1">
      <alignment horizontal="center"/>
    </xf>
    <xf numFmtId="3" fontId="15" fillId="5" borderId="101" xfId="2" applyNumberFormat="1" applyFont="1" applyFill="1" applyBorder="1" applyAlignment="1">
      <alignment horizontal="center"/>
    </xf>
    <xf numFmtId="3" fontId="15" fillId="2" borderId="86" xfId="2" applyNumberFormat="1" applyFont="1" applyFill="1" applyBorder="1" applyAlignment="1">
      <alignment horizontal="center"/>
    </xf>
    <xf numFmtId="3" fontId="15" fillId="2" borderId="90" xfId="2" applyNumberFormat="1" applyFont="1" applyFill="1" applyBorder="1" applyAlignment="1">
      <alignment horizontal="center" vertical="center"/>
    </xf>
    <xf numFmtId="10" fontId="15" fillId="2" borderId="105" xfId="3" applyNumberFormat="1" applyFont="1" applyFill="1" applyBorder="1" applyAlignment="1">
      <alignment horizontal="center"/>
    </xf>
    <xf numFmtId="3" fontId="25" fillId="2" borderId="193" xfId="2" applyNumberFormat="1" applyFont="1" applyFill="1" applyBorder="1" applyAlignment="1">
      <alignment horizontal="center"/>
    </xf>
    <xf numFmtId="3" fontId="9" fillId="2" borderId="193" xfId="2" applyNumberFormat="1" applyFont="1" applyFill="1" applyBorder="1" applyAlignment="1">
      <alignment horizontal="center"/>
    </xf>
    <xf numFmtId="10" fontId="15" fillId="2" borderId="126" xfId="3" applyNumberFormat="1" applyFont="1" applyFill="1" applyBorder="1" applyAlignment="1">
      <alignment horizontal="center"/>
    </xf>
    <xf numFmtId="3" fontId="9" fillId="5" borderId="126" xfId="2" applyNumberFormat="1" applyFont="1" applyFill="1" applyBorder="1" applyAlignment="1">
      <alignment horizontal="center"/>
    </xf>
    <xf numFmtId="3" fontId="15" fillId="5" borderId="126" xfId="2" applyNumberFormat="1" applyFont="1" applyFill="1" applyBorder="1" applyAlignment="1">
      <alignment horizontal="center"/>
    </xf>
    <xf numFmtId="43" fontId="25" fillId="2" borderId="83" xfId="1" applyFont="1" applyFill="1" applyBorder="1" applyAlignment="1">
      <alignment horizontal="center"/>
    </xf>
    <xf numFmtId="43" fontId="25" fillId="2" borderId="192" xfId="1" applyFont="1" applyFill="1" applyBorder="1" applyAlignment="1">
      <alignment horizontal="center"/>
    </xf>
    <xf numFmtId="1" fontId="25" fillId="2" borderId="88" xfId="3" applyNumberFormat="1" applyFont="1" applyFill="1" applyBorder="1" applyAlignment="1">
      <alignment horizontal="center"/>
    </xf>
    <xf numFmtId="0" fontId="9" fillId="2" borderId="84" xfId="4" applyFont="1" applyFill="1" applyBorder="1" applyAlignment="1">
      <alignment horizontal="right"/>
    </xf>
    <xf numFmtId="3" fontId="25" fillId="2" borderId="194" xfId="4" applyNumberFormat="1" applyFont="1" applyFill="1" applyBorder="1" applyAlignment="1">
      <alignment horizontal="center"/>
    </xf>
    <xf numFmtId="3" fontId="25" fillId="0" borderId="132" xfId="4" applyNumberFormat="1" applyFont="1" applyBorder="1" applyAlignment="1">
      <alignment horizontal="center"/>
    </xf>
    <xf numFmtId="3" fontId="25" fillId="2" borderId="138" xfId="4" applyNumberFormat="1" applyFont="1" applyFill="1" applyBorder="1" applyAlignment="1">
      <alignment horizontal="center"/>
    </xf>
    <xf numFmtId="3" fontId="9" fillId="2" borderId="88" xfId="4" applyNumberFormat="1" applyFont="1" applyFill="1" applyBorder="1" applyAlignment="1">
      <alignment horizontal="center"/>
    </xf>
    <xf numFmtId="43" fontId="25" fillId="2" borderId="195" xfId="1" applyFont="1" applyFill="1" applyBorder="1" applyAlignment="1">
      <alignment horizontal="center"/>
    </xf>
    <xf numFmtId="3" fontId="9" fillId="2" borderId="88" xfId="2" applyNumberFormat="1" applyFont="1" applyFill="1" applyBorder="1" applyAlignment="1">
      <alignment horizontal="center"/>
    </xf>
    <xf numFmtId="3" fontId="13" fillId="5" borderId="100" xfId="2" applyNumberFormat="1" applyFont="1" applyFill="1" applyBorder="1" applyAlignment="1">
      <alignment horizontal="center"/>
    </xf>
    <xf numFmtId="3" fontId="13" fillId="5" borderId="86" xfId="2" applyNumberFormat="1" applyFont="1" applyFill="1" applyBorder="1" applyAlignment="1">
      <alignment horizontal="center"/>
    </xf>
    <xf numFmtId="165" fontId="30" fillId="2" borderId="90" xfId="2" applyNumberFormat="1" applyFont="1" applyFill="1" applyBorder="1"/>
    <xf numFmtId="0" fontId="30" fillId="2" borderId="83" xfId="2" applyFont="1" applyFill="1" applyBorder="1"/>
    <xf numFmtId="164" fontId="25" fillId="5" borderId="84" xfId="2" applyNumberFormat="1" applyFont="1" applyFill="1" applyBorder="1" applyAlignment="1">
      <alignment horizontal="center"/>
    </xf>
    <xf numFmtId="0" fontId="13" fillId="5" borderId="39" xfId="2" applyFont="1" applyFill="1" applyBorder="1" applyAlignment="1">
      <alignment horizontal="center"/>
    </xf>
    <xf numFmtId="0" fontId="16" fillId="3" borderId="3" xfId="2" applyFont="1" applyFill="1" applyBorder="1" applyAlignment="1">
      <alignment horizontal="left" vertical="center" wrapText="1"/>
    </xf>
    <xf numFmtId="0" fontId="16" fillId="3" borderId="30" xfId="2" applyFont="1" applyFill="1" applyBorder="1" applyAlignment="1">
      <alignment horizontal="left" vertical="center" wrapText="1"/>
    </xf>
    <xf numFmtId="0" fontId="31" fillId="2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left" wrapText="1"/>
    </xf>
    <xf numFmtId="0" fontId="7" fillId="3" borderId="2" xfId="2" applyFont="1" applyFill="1" applyBorder="1" applyAlignment="1">
      <alignment horizontal="left" vertical="center"/>
    </xf>
    <xf numFmtId="0" fontId="7" fillId="3" borderId="3" xfId="2" applyFont="1" applyFill="1" applyBorder="1" applyAlignment="1">
      <alignment horizontal="left" vertical="center"/>
    </xf>
    <xf numFmtId="0" fontId="7" fillId="3" borderId="5" xfId="2" applyFont="1" applyFill="1" applyBorder="1" applyAlignment="1">
      <alignment horizontal="left" vertical="center"/>
    </xf>
    <xf numFmtId="0" fontId="7" fillId="3" borderId="6" xfId="2" applyFont="1" applyFill="1" applyBorder="1" applyAlignment="1">
      <alignment horizontal="left" vertical="center"/>
    </xf>
    <xf numFmtId="0" fontId="8" fillId="4" borderId="8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2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8" fillId="5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8" xfId="2" applyFont="1" applyFill="1" applyBorder="1" applyAlignment="1">
      <alignment horizontal="center" vertical="center" wrapText="1"/>
    </xf>
    <xf numFmtId="0" fontId="8" fillId="5" borderId="19" xfId="2" applyFont="1" applyFill="1" applyBorder="1" applyAlignment="1">
      <alignment horizontal="center" vertical="center" wrapText="1"/>
    </xf>
    <xf numFmtId="0" fontId="8" fillId="5" borderId="20" xfId="2" applyFont="1" applyFill="1" applyBorder="1" applyAlignment="1">
      <alignment horizontal="center" vertical="center" wrapText="1"/>
    </xf>
    <xf numFmtId="0" fontId="18" fillId="5" borderId="120" xfId="2" applyFont="1" applyFill="1" applyBorder="1" applyAlignment="1">
      <alignment horizontal="center"/>
    </xf>
    <xf numFmtId="0" fontId="18" fillId="5" borderId="121" xfId="2" applyFont="1" applyFill="1" applyBorder="1" applyAlignment="1">
      <alignment horizontal="center"/>
    </xf>
    <xf numFmtId="0" fontId="18" fillId="5" borderId="122" xfId="2" applyFont="1" applyFill="1" applyBorder="1" applyAlignment="1">
      <alignment horizontal="center"/>
    </xf>
    <xf numFmtId="0" fontId="27" fillId="2" borderId="115" xfId="2" applyFont="1" applyFill="1" applyBorder="1" applyAlignment="1">
      <alignment horizontal="center" vertical="center" wrapText="1"/>
    </xf>
    <xf numFmtId="0" fontId="27" fillId="2" borderId="11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/>
    </xf>
    <xf numFmtId="0" fontId="8" fillId="5" borderId="16" xfId="2" applyFont="1" applyFill="1" applyBorder="1" applyAlignment="1">
      <alignment horizontal="center" vertical="center" wrapText="1"/>
    </xf>
    <xf numFmtId="0" fontId="8" fillId="5" borderId="17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8" fillId="5" borderId="22" xfId="2" applyFont="1" applyFill="1" applyBorder="1" applyAlignment="1">
      <alignment horizontal="center" vertical="center" wrapText="1"/>
    </xf>
    <xf numFmtId="0" fontId="8" fillId="5" borderId="27" xfId="2" applyFont="1" applyFill="1" applyBorder="1" applyAlignment="1">
      <alignment horizontal="center" vertical="center" wrapText="1"/>
    </xf>
    <xf numFmtId="0" fontId="8" fillId="5" borderId="28" xfId="2" applyFont="1" applyFill="1" applyBorder="1" applyAlignment="1">
      <alignment horizontal="center" vertical="center" wrapText="1"/>
    </xf>
    <xf numFmtId="0" fontId="8" fillId="5" borderId="29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5" borderId="23" xfId="2" applyFont="1" applyFill="1" applyBorder="1" applyAlignment="1">
      <alignment horizontal="center" vertical="center" wrapText="1"/>
    </xf>
    <xf numFmtId="0" fontId="8" fillId="5" borderId="31" xfId="2" applyFont="1" applyFill="1" applyBorder="1" applyAlignment="1">
      <alignment horizontal="center" vertical="center" wrapText="1"/>
    </xf>
    <xf numFmtId="0" fontId="10" fillId="2" borderId="118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1" fillId="2" borderId="118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9" xfId="2" applyFont="1" applyFill="1" applyBorder="1" applyAlignment="1">
      <alignment horizontal="center" vertical="center" wrapText="1"/>
    </xf>
    <xf numFmtId="0" fontId="11" fillId="2" borderId="24" xfId="2" applyFont="1" applyFill="1" applyBorder="1" applyAlignment="1">
      <alignment horizontal="center" vertical="center" wrapText="1"/>
    </xf>
    <xf numFmtId="0" fontId="11" fillId="2" borderId="25" xfId="2" applyFont="1" applyFill="1" applyBorder="1" applyAlignment="1">
      <alignment horizontal="center" vertical="center" wrapText="1"/>
    </xf>
    <xf numFmtId="0" fontId="11" fillId="2" borderId="26" xfId="2" applyFont="1" applyFill="1" applyBorder="1" applyAlignment="1">
      <alignment horizontal="center" vertical="center" wrapText="1"/>
    </xf>
    <xf numFmtId="0" fontId="10" fillId="2" borderId="49" xfId="2" applyFont="1" applyFill="1" applyBorder="1" applyAlignment="1">
      <alignment horizontal="center" vertical="center" wrapText="1"/>
    </xf>
    <xf numFmtId="0" fontId="10" fillId="2" borderId="53" xfId="2" applyFont="1" applyFill="1" applyBorder="1" applyAlignment="1">
      <alignment horizontal="center" vertical="center" wrapText="1"/>
    </xf>
    <xf numFmtId="0" fontId="10" fillId="2" borderId="48" xfId="2" applyFont="1" applyFill="1" applyBorder="1" applyAlignment="1">
      <alignment horizontal="center" vertical="center" wrapText="1"/>
    </xf>
    <xf numFmtId="0" fontId="10" fillId="2" borderId="52" xfId="2" applyFont="1" applyFill="1" applyBorder="1" applyAlignment="1">
      <alignment horizontal="center" vertical="center" wrapText="1"/>
    </xf>
    <xf numFmtId="0" fontId="11" fillId="2" borderId="48" xfId="2" applyFont="1" applyFill="1" applyBorder="1" applyAlignment="1">
      <alignment horizontal="center" vertical="center" wrapText="1"/>
    </xf>
    <xf numFmtId="0" fontId="11" fillId="2" borderId="52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left" vertical="center"/>
    </xf>
    <xf numFmtId="0" fontId="7" fillId="3" borderId="7" xfId="2" applyFont="1" applyFill="1" applyBorder="1" applyAlignment="1">
      <alignment horizontal="left" vertical="center"/>
    </xf>
    <xf numFmtId="0" fontId="8" fillId="4" borderId="51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/>
    </xf>
    <xf numFmtId="0" fontId="9" fillId="4" borderId="11" xfId="2" applyFont="1" applyFill="1" applyBorder="1" applyAlignment="1">
      <alignment horizontal="center"/>
    </xf>
    <xf numFmtId="0" fontId="8" fillId="5" borderId="51" xfId="2" applyFont="1" applyFill="1" applyBorder="1" applyAlignment="1">
      <alignment horizontal="center" vertical="center" wrapText="1"/>
    </xf>
    <xf numFmtId="0" fontId="13" fillId="5" borderId="46" xfId="2" applyFont="1" applyFill="1" applyBorder="1" applyAlignment="1">
      <alignment horizontal="center"/>
    </xf>
    <xf numFmtId="0" fontId="13" fillId="5" borderId="36" xfId="2" applyFont="1" applyFill="1" applyBorder="1" applyAlignment="1">
      <alignment horizontal="center"/>
    </xf>
    <xf numFmtId="0" fontId="13" fillId="5" borderId="39" xfId="2" applyFont="1" applyFill="1" applyBorder="1" applyAlignment="1">
      <alignment horizontal="center"/>
    </xf>
    <xf numFmtId="0" fontId="8" fillId="5" borderId="47" xfId="2" applyFont="1" applyFill="1" applyBorder="1" applyAlignment="1">
      <alignment horizontal="center" vertical="center" wrapText="1"/>
    </xf>
    <xf numFmtId="0" fontId="8" fillId="5" borderId="50" xfId="2" applyFont="1" applyFill="1" applyBorder="1" applyAlignment="1">
      <alignment horizontal="center" vertical="center" wrapText="1"/>
    </xf>
    <xf numFmtId="0" fontId="8" fillId="5" borderId="54" xfId="2" applyFont="1" applyFill="1" applyBorder="1" applyAlignment="1">
      <alignment horizontal="center" vertical="center" wrapText="1"/>
    </xf>
    <xf numFmtId="0" fontId="10" fillId="2" borderId="46" xfId="4" applyFont="1" applyFill="1" applyBorder="1" applyAlignment="1">
      <alignment horizontal="center" vertical="center" wrapText="1"/>
    </xf>
    <xf numFmtId="0" fontId="10" fillId="2" borderId="39" xfId="4" applyFont="1" applyFill="1" applyBorder="1" applyAlignment="1">
      <alignment horizontal="center" vertical="center" wrapText="1"/>
    </xf>
    <xf numFmtId="0" fontId="10" fillId="2" borderId="64" xfId="4" applyFont="1" applyFill="1" applyBorder="1" applyAlignment="1">
      <alignment horizontal="center" vertical="center" wrapText="1"/>
    </xf>
    <xf numFmtId="0" fontId="10" fillId="2" borderId="37" xfId="4" applyFont="1" applyFill="1" applyBorder="1" applyAlignment="1">
      <alignment horizontal="center" vertical="center" wrapText="1"/>
    </xf>
    <xf numFmtId="0" fontId="10" fillId="2" borderId="23" xfId="4" applyFont="1" applyFill="1" applyBorder="1" applyAlignment="1">
      <alignment horizontal="center" vertical="center" wrapText="1"/>
    </xf>
    <xf numFmtId="0" fontId="10" fillId="2" borderId="31" xfId="4" applyFont="1" applyFill="1" applyBorder="1" applyAlignment="1">
      <alignment horizontal="center" vertical="center" wrapText="1"/>
    </xf>
    <xf numFmtId="0" fontId="13" fillId="5" borderId="64" xfId="4" applyFont="1" applyFill="1" applyBorder="1" applyAlignment="1">
      <alignment horizontal="center" vertical="center" wrapText="1"/>
    </xf>
    <xf numFmtId="0" fontId="13" fillId="5" borderId="41" xfId="4" applyFont="1" applyFill="1" applyBorder="1" applyAlignment="1">
      <alignment horizontal="center" vertical="center" wrapText="1"/>
    </xf>
    <xf numFmtId="0" fontId="13" fillId="5" borderId="37" xfId="4" applyFont="1" applyFill="1" applyBorder="1" applyAlignment="1">
      <alignment horizontal="center" vertical="center" wrapText="1"/>
    </xf>
    <xf numFmtId="0" fontId="17" fillId="5" borderId="4" xfId="4" applyFont="1" applyFill="1" applyBorder="1" applyAlignment="1">
      <alignment horizontal="center" vertical="center" wrapText="1"/>
    </xf>
    <xf numFmtId="0" fontId="17" fillId="5" borderId="23" xfId="4" applyFont="1" applyFill="1" applyBorder="1" applyAlignment="1">
      <alignment horizontal="center" vertical="center" wrapText="1"/>
    </xf>
    <xf numFmtId="0" fontId="17" fillId="5" borderId="31" xfId="4" applyFont="1" applyFill="1" applyBorder="1" applyAlignment="1">
      <alignment horizontal="center" vertical="center" wrapText="1"/>
    </xf>
    <xf numFmtId="0" fontId="5" fillId="2" borderId="0" xfId="4" applyFont="1" applyFill="1" applyAlignment="1">
      <alignment horizontal="left" wrapText="1"/>
    </xf>
    <xf numFmtId="0" fontId="8" fillId="4" borderId="8" xfId="4" applyFont="1" applyFill="1" applyBorder="1" applyAlignment="1">
      <alignment horizontal="center" vertical="center" wrapText="1"/>
    </xf>
    <xf numFmtId="0" fontId="8" fillId="4" borderId="12" xfId="4" applyFont="1" applyFill="1" applyBorder="1" applyAlignment="1">
      <alignment horizontal="center" vertical="center" wrapText="1"/>
    </xf>
    <xf numFmtId="0" fontId="8" fillId="4" borderId="51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23" xfId="4" applyFont="1" applyFill="1" applyBorder="1" applyAlignment="1">
      <alignment horizontal="center" vertical="center" wrapText="1"/>
    </xf>
    <xf numFmtId="0" fontId="8" fillId="4" borderId="31" xfId="4" applyFont="1" applyFill="1" applyBorder="1" applyAlignment="1">
      <alignment horizontal="center" vertical="center" wrapText="1"/>
    </xf>
    <xf numFmtId="0" fontId="18" fillId="4" borderId="9" xfId="4" applyFont="1" applyFill="1" applyBorder="1" applyAlignment="1">
      <alignment horizontal="center" vertical="center" wrapText="1"/>
    </xf>
    <xf numFmtId="0" fontId="18" fillId="4" borderId="23" xfId="4" applyFont="1" applyFill="1" applyBorder="1" applyAlignment="1">
      <alignment horizontal="center" vertical="center" wrapText="1"/>
    </xf>
    <xf numFmtId="0" fontId="18" fillId="4" borderId="31" xfId="4" applyFont="1" applyFill="1" applyBorder="1" applyAlignment="1">
      <alignment horizontal="center" vertical="center" wrapText="1"/>
    </xf>
    <xf numFmtId="0" fontId="17" fillId="5" borderId="64" xfId="4" applyFont="1" applyFill="1" applyBorder="1" applyAlignment="1">
      <alignment horizontal="center" vertical="center" wrapText="1"/>
    </xf>
    <xf numFmtId="0" fontId="17" fillId="5" borderId="41" xfId="4" applyFont="1" applyFill="1" applyBorder="1" applyAlignment="1">
      <alignment horizontal="center" vertical="center" wrapText="1"/>
    </xf>
    <xf numFmtId="0" fontId="17" fillId="5" borderId="37" xfId="4" applyFont="1" applyFill="1" applyBorder="1" applyAlignment="1">
      <alignment horizontal="center" vertical="center" wrapText="1"/>
    </xf>
    <xf numFmtId="0" fontId="17" fillId="5" borderId="170" xfId="4" applyFont="1" applyFill="1" applyBorder="1" applyAlignment="1">
      <alignment horizontal="center" vertical="center" wrapText="1"/>
    </xf>
    <xf numFmtId="0" fontId="17" fillId="5" borderId="171" xfId="4" applyFont="1" applyFill="1" applyBorder="1" applyAlignment="1">
      <alignment horizontal="center" vertical="center" wrapText="1"/>
    </xf>
    <xf numFmtId="0" fontId="17" fillId="5" borderId="172" xfId="4" applyFont="1" applyFill="1" applyBorder="1" applyAlignment="1">
      <alignment horizontal="center" vertical="center" wrapText="1"/>
    </xf>
    <xf numFmtId="0" fontId="17" fillId="5" borderId="166" xfId="4" applyFont="1" applyFill="1" applyBorder="1" applyAlignment="1">
      <alignment horizontal="center" vertical="center" wrapText="1"/>
    </xf>
    <xf numFmtId="0" fontId="17" fillId="5" borderId="119" xfId="4" applyFont="1" applyFill="1" applyBorder="1" applyAlignment="1">
      <alignment horizontal="center" vertical="center" wrapText="1"/>
    </xf>
    <xf numFmtId="0" fontId="17" fillId="5" borderId="167" xfId="4" applyFont="1" applyFill="1" applyBorder="1" applyAlignment="1">
      <alignment horizontal="center" vertical="center" wrapText="1"/>
    </xf>
    <xf numFmtId="0" fontId="17" fillId="5" borderId="164" xfId="4" applyFont="1" applyFill="1" applyBorder="1" applyAlignment="1">
      <alignment horizontal="center" vertical="center" wrapText="1"/>
    </xf>
    <xf numFmtId="0" fontId="17" fillId="5" borderId="149" xfId="4" applyFont="1" applyFill="1" applyBorder="1" applyAlignment="1">
      <alignment horizontal="center" vertical="center" wrapText="1"/>
    </xf>
    <xf numFmtId="0" fontId="17" fillId="5" borderId="165" xfId="4" applyFont="1" applyFill="1" applyBorder="1" applyAlignment="1">
      <alignment horizontal="center" vertical="center" wrapText="1"/>
    </xf>
    <xf numFmtId="0" fontId="17" fillId="5" borderId="43" xfId="4" applyFont="1" applyFill="1" applyBorder="1" applyAlignment="1">
      <alignment horizontal="center" vertical="center" wrapText="1"/>
    </xf>
    <xf numFmtId="0" fontId="17" fillId="5" borderId="44" xfId="4" applyFont="1" applyFill="1" applyBorder="1" applyAlignment="1">
      <alignment horizontal="center" vertical="center" wrapText="1"/>
    </xf>
    <xf numFmtId="0" fontId="17" fillId="5" borderId="45" xfId="4" applyFont="1" applyFill="1" applyBorder="1" applyAlignment="1">
      <alignment horizontal="center" vertical="center" wrapText="1"/>
    </xf>
    <xf numFmtId="0" fontId="10" fillId="5" borderId="46" xfId="4" applyFont="1" applyFill="1" applyBorder="1" applyAlignment="1">
      <alignment horizontal="center" vertical="center" wrapText="1"/>
    </xf>
    <xf numFmtId="0" fontId="10" fillId="5" borderId="39" xfId="4" applyFont="1" applyFill="1" applyBorder="1" applyAlignment="1">
      <alignment horizontal="center" vertical="center" wrapText="1"/>
    </xf>
    <xf numFmtId="0" fontId="10" fillId="5" borderId="64" xfId="4" applyFont="1" applyFill="1" applyBorder="1" applyAlignment="1">
      <alignment horizontal="center" vertical="center" wrapText="1"/>
    </xf>
    <xf numFmtId="0" fontId="10" fillId="5" borderId="37" xfId="4" applyFont="1" applyFill="1" applyBorder="1" applyAlignment="1">
      <alignment horizontal="center" vertical="center" wrapText="1"/>
    </xf>
    <xf numFmtId="0" fontId="10" fillId="5" borderId="23" xfId="4" applyFont="1" applyFill="1" applyBorder="1" applyAlignment="1">
      <alignment horizontal="center" vertical="center" wrapText="1"/>
    </xf>
    <xf numFmtId="0" fontId="10" fillId="5" borderId="31" xfId="4" applyFont="1" applyFill="1" applyBorder="1" applyAlignment="1">
      <alignment horizontal="center" vertical="center" wrapText="1"/>
    </xf>
    <xf numFmtId="0" fontId="17" fillId="5" borderId="65" xfId="4" applyFont="1" applyFill="1" applyBorder="1" applyAlignment="1">
      <alignment horizontal="center" vertical="center" wrapText="1"/>
    </xf>
    <xf numFmtId="0" fontId="17" fillId="5" borderId="63" xfId="4" applyFont="1" applyFill="1" applyBorder="1" applyAlignment="1">
      <alignment horizontal="center" vertical="center" wrapText="1"/>
    </xf>
    <xf numFmtId="0" fontId="17" fillId="5" borderId="62" xfId="4" applyFont="1" applyFill="1" applyBorder="1" applyAlignment="1">
      <alignment horizontal="center" vertical="center" wrapText="1"/>
    </xf>
    <xf numFmtId="0" fontId="24" fillId="4" borderId="8" xfId="2" applyFont="1" applyFill="1" applyBorder="1" applyAlignment="1">
      <alignment horizontal="center" vertical="center" wrapText="1"/>
    </xf>
    <xf numFmtId="0" fontId="24" fillId="4" borderId="9" xfId="2" applyFont="1" applyFill="1" applyBorder="1" applyAlignment="1">
      <alignment horizontal="center" vertical="center" wrapText="1"/>
    </xf>
    <xf numFmtId="0" fontId="24" fillId="4" borderId="66" xfId="2" applyFont="1" applyFill="1" applyBorder="1" applyAlignment="1">
      <alignment horizontal="center" vertical="center" wrapText="1"/>
    </xf>
    <xf numFmtId="0" fontId="24" fillId="4" borderId="12" xfId="2" applyFont="1" applyFill="1" applyBorder="1" applyAlignment="1">
      <alignment horizontal="center" vertical="center" wrapText="1"/>
    </xf>
    <xf numFmtId="0" fontId="24" fillId="4" borderId="0" xfId="2" applyFont="1" applyFill="1" applyAlignment="1">
      <alignment horizontal="center" vertical="center" wrapText="1"/>
    </xf>
    <xf numFmtId="0" fontId="24" fillId="4" borderId="23" xfId="2" applyFont="1" applyFill="1" applyBorder="1" applyAlignment="1">
      <alignment horizontal="center" vertical="center" wrapText="1"/>
    </xf>
    <xf numFmtId="0" fontId="24" fillId="4" borderId="51" xfId="2" applyFont="1" applyFill="1" applyBorder="1" applyAlignment="1">
      <alignment horizontal="center" vertical="center" wrapText="1"/>
    </xf>
    <xf numFmtId="0" fontId="24" fillId="4" borderId="30" xfId="2" applyFont="1" applyFill="1" applyBorder="1" applyAlignment="1">
      <alignment horizontal="center" vertical="center" wrapText="1"/>
    </xf>
    <xf numFmtId="0" fontId="24" fillId="4" borderId="31" xfId="2" applyFont="1" applyFill="1" applyBorder="1" applyAlignment="1">
      <alignment horizontal="center" vertical="center" wrapText="1"/>
    </xf>
    <xf numFmtId="0" fontId="30" fillId="4" borderId="9" xfId="2" applyFont="1" applyFill="1" applyBorder="1" applyAlignment="1">
      <alignment horizontal="center"/>
    </xf>
    <xf numFmtId="0" fontId="18" fillId="4" borderId="9" xfId="2" applyFont="1" applyFill="1" applyBorder="1" applyAlignment="1">
      <alignment horizontal="center" vertical="center" wrapText="1"/>
    </xf>
    <xf numFmtId="0" fontId="18" fillId="4" borderId="0" xfId="2" applyFont="1" applyFill="1" applyAlignment="1">
      <alignment horizontal="center" vertical="center" wrapText="1"/>
    </xf>
    <xf numFmtId="0" fontId="18" fillId="4" borderId="23" xfId="2" applyFont="1" applyFill="1" applyBorder="1" applyAlignment="1">
      <alignment horizontal="center" vertical="center" wrapText="1"/>
    </xf>
    <xf numFmtId="0" fontId="18" fillId="4" borderId="30" xfId="2" applyFont="1" applyFill="1" applyBorder="1" applyAlignment="1">
      <alignment horizontal="center" vertical="center" wrapText="1"/>
    </xf>
    <xf numFmtId="0" fontId="18" fillId="4" borderId="47" xfId="2" applyFont="1" applyFill="1" applyBorder="1" applyAlignment="1">
      <alignment horizontal="center" vertical="center" wrapText="1"/>
    </xf>
    <xf numFmtId="0" fontId="18" fillId="4" borderId="50" xfId="2" applyFont="1" applyFill="1" applyBorder="1" applyAlignment="1">
      <alignment horizontal="center" vertical="center" wrapText="1"/>
    </xf>
    <xf numFmtId="0" fontId="18" fillId="4" borderId="54" xfId="2" applyFont="1" applyFill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17" fillId="4" borderId="155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17" fillId="4" borderId="84" xfId="2" applyFont="1" applyFill="1" applyBorder="1" applyAlignment="1">
      <alignment horizontal="center" vertical="center" wrapText="1"/>
    </xf>
    <xf numFmtId="0" fontId="17" fillId="4" borderId="51" xfId="2" applyFont="1" applyFill="1" applyBorder="1" applyAlignment="1">
      <alignment horizontal="center" vertical="center" wrapText="1"/>
    </xf>
    <xf numFmtId="0" fontId="17" fillId="4" borderId="30" xfId="2" applyFont="1" applyFill="1" applyBorder="1" applyAlignment="1">
      <alignment horizontal="center" vertical="center" wrapText="1"/>
    </xf>
    <xf numFmtId="0" fontId="17" fillId="4" borderId="157" xfId="2" applyFont="1" applyFill="1" applyBorder="1" applyAlignment="1">
      <alignment horizontal="center" vertical="center" wrapText="1"/>
    </xf>
    <xf numFmtId="0" fontId="27" fillId="4" borderId="3" xfId="2" applyFont="1" applyFill="1" applyBorder="1" applyAlignment="1">
      <alignment horizontal="center" vertical="center" wrapText="1"/>
    </xf>
    <xf numFmtId="0" fontId="27" fillId="4" borderId="4" xfId="2" applyFont="1" applyFill="1" applyBorder="1" applyAlignment="1">
      <alignment horizontal="center" vertical="center" wrapText="1"/>
    </xf>
    <xf numFmtId="0" fontId="27" fillId="4" borderId="0" xfId="2" applyFont="1" applyFill="1" applyAlignment="1">
      <alignment horizontal="center" vertical="center" wrapText="1"/>
    </xf>
    <xf numFmtId="0" fontId="27" fillId="4" borderId="23" xfId="2" applyFont="1" applyFill="1" applyBorder="1" applyAlignment="1">
      <alignment horizontal="center" vertical="center" wrapText="1"/>
    </xf>
    <xf numFmtId="0" fontId="27" fillId="4" borderId="30" xfId="2" applyFont="1" applyFill="1" applyBorder="1" applyAlignment="1">
      <alignment horizontal="center" vertical="center" wrapText="1"/>
    </xf>
    <xf numFmtId="0" fontId="27" fillId="4" borderId="31" xfId="2" applyFont="1" applyFill="1" applyBorder="1" applyAlignment="1">
      <alignment horizontal="center" vertical="center" wrapText="1"/>
    </xf>
    <xf numFmtId="0" fontId="17" fillId="5" borderId="67" xfId="2" applyFont="1" applyFill="1" applyBorder="1" applyAlignment="1">
      <alignment horizontal="center" vertical="center" wrapText="1"/>
    </xf>
    <xf numFmtId="0" fontId="17" fillId="5" borderId="68" xfId="2" applyFont="1" applyFill="1" applyBorder="1" applyAlignment="1">
      <alignment horizontal="center" vertical="center" wrapText="1"/>
    </xf>
    <xf numFmtId="0" fontId="17" fillId="5" borderId="69" xfId="2" applyFont="1" applyFill="1" applyBorder="1" applyAlignment="1">
      <alignment horizontal="center" vertical="center" wrapText="1"/>
    </xf>
    <xf numFmtId="0" fontId="17" fillId="5" borderId="59" xfId="2" applyFont="1" applyFill="1" applyBorder="1" applyAlignment="1">
      <alignment horizontal="center" vertical="center" wrapText="1"/>
    </xf>
    <xf numFmtId="0" fontId="17" fillId="5" borderId="58" xfId="2" applyFont="1" applyFill="1" applyBorder="1" applyAlignment="1">
      <alignment horizontal="center" vertical="center" wrapText="1"/>
    </xf>
    <xf numFmtId="0" fontId="17" fillId="5" borderId="70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0" fontId="17" fillId="5" borderId="3" xfId="2" applyFont="1" applyFill="1" applyBorder="1" applyAlignment="1">
      <alignment horizontal="center" vertical="center" wrapText="1"/>
    </xf>
    <xf numFmtId="0" fontId="17" fillId="5" borderId="4" xfId="2" applyFont="1" applyFill="1" applyBorder="1" applyAlignment="1">
      <alignment horizontal="center" vertical="center" wrapText="1"/>
    </xf>
    <xf numFmtId="0" fontId="17" fillId="5" borderId="12" xfId="2" applyFont="1" applyFill="1" applyBorder="1" applyAlignment="1">
      <alignment horizontal="center" vertical="center" wrapText="1"/>
    </xf>
    <xf numFmtId="0" fontId="17" fillId="5" borderId="0" xfId="2" applyFont="1" applyFill="1" applyAlignment="1">
      <alignment horizontal="center" vertical="center" wrapText="1"/>
    </xf>
    <xf numFmtId="0" fontId="17" fillId="5" borderId="23" xfId="2" applyFont="1" applyFill="1" applyBorder="1" applyAlignment="1">
      <alignment horizontal="center" vertical="center" wrapText="1"/>
    </xf>
    <xf numFmtId="0" fontId="17" fillId="5" borderId="61" xfId="2" applyFont="1" applyFill="1" applyBorder="1" applyAlignment="1">
      <alignment horizontal="center" vertical="center" wrapText="1"/>
    </xf>
    <xf numFmtId="0" fontId="17" fillId="5" borderId="60" xfId="2" applyFont="1" applyFill="1" applyBorder="1" applyAlignment="1">
      <alignment horizontal="center" vertical="center" wrapText="1"/>
    </xf>
    <xf numFmtId="0" fontId="17" fillId="5" borderId="71" xfId="2" applyFont="1" applyFill="1" applyBorder="1" applyAlignment="1">
      <alignment horizontal="center" vertical="center" wrapText="1"/>
    </xf>
    <xf numFmtId="0" fontId="17" fillId="5" borderId="47" xfId="2" applyFont="1" applyFill="1" applyBorder="1" applyAlignment="1">
      <alignment horizontal="center" vertical="center" wrapText="1"/>
    </xf>
    <xf numFmtId="0" fontId="17" fillId="5" borderId="54" xfId="2" applyFont="1" applyFill="1" applyBorder="1" applyAlignment="1">
      <alignment horizontal="center" vertical="center" wrapText="1"/>
    </xf>
    <xf numFmtId="0" fontId="17" fillId="5" borderId="30" xfId="2" applyFont="1" applyFill="1" applyBorder="1" applyAlignment="1">
      <alignment horizontal="center" vertical="center" wrapText="1"/>
    </xf>
    <xf numFmtId="0" fontId="18" fillId="4" borderId="3" xfId="2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0" fontId="18" fillId="4" borderId="31" xfId="2" applyFont="1" applyFill="1" applyBorder="1" applyAlignment="1">
      <alignment horizontal="center" vertical="center" wrapText="1"/>
    </xf>
    <xf numFmtId="0" fontId="34" fillId="5" borderId="2" xfId="2" applyFont="1" applyFill="1" applyBorder="1" applyAlignment="1">
      <alignment horizontal="center" vertical="center" wrapText="1"/>
    </xf>
    <xf numFmtId="0" fontId="34" fillId="5" borderId="3" xfId="2" applyFont="1" applyFill="1" applyBorder="1" applyAlignment="1">
      <alignment horizontal="center" vertical="center" wrapText="1"/>
    </xf>
    <xf numFmtId="0" fontId="34" fillId="5" borderId="4" xfId="2" applyFont="1" applyFill="1" applyBorder="1" applyAlignment="1">
      <alignment horizontal="center" vertical="center" wrapText="1"/>
    </xf>
    <xf numFmtId="0" fontId="34" fillId="5" borderId="12" xfId="2" applyFont="1" applyFill="1" applyBorder="1" applyAlignment="1">
      <alignment horizontal="center" vertical="center" wrapText="1"/>
    </xf>
    <xf numFmtId="0" fontId="34" fillId="5" borderId="0" xfId="2" applyFont="1" applyFill="1" applyAlignment="1">
      <alignment horizontal="center" vertical="center" wrapText="1"/>
    </xf>
    <xf numFmtId="0" fontId="34" fillId="5" borderId="23" xfId="2" applyFont="1" applyFill="1" applyBorder="1" applyAlignment="1">
      <alignment horizontal="center" vertical="center" wrapText="1"/>
    </xf>
    <xf numFmtId="0" fontId="34" fillId="5" borderId="51" xfId="2" applyFont="1" applyFill="1" applyBorder="1" applyAlignment="1">
      <alignment horizontal="center" vertical="center" wrapText="1"/>
    </xf>
    <xf numFmtId="0" fontId="34" fillId="5" borderId="30" xfId="2" applyFont="1" applyFill="1" applyBorder="1" applyAlignment="1">
      <alignment horizontal="center" vertical="center" wrapText="1"/>
    </xf>
    <xf numFmtId="0" fontId="34" fillId="5" borderId="31" xfId="2" applyFont="1" applyFill="1" applyBorder="1" applyAlignment="1">
      <alignment horizontal="center" vertical="center" wrapText="1"/>
    </xf>
    <xf numFmtId="0" fontId="17" fillId="5" borderId="51" xfId="2" applyFont="1" applyFill="1" applyBorder="1" applyAlignment="1">
      <alignment horizontal="center" vertical="center" wrapText="1"/>
    </xf>
    <xf numFmtId="0" fontId="17" fillId="5" borderId="31" xfId="2" applyFont="1" applyFill="1" applyBorder="1" applyAlignment="1">
      <alignment horizontal="center" vertical="center" wrapText="1"/>
    </xf>
    <xf numFmtId="0" fontId="27" fillId="5" borderId="46" xfId="2" applyFont="1" applyFill="1" applyBorder="1" applyAlignment="1">
      <alignment horizontal="center" vertical="center" wrapText="1"/>
    </xf>
    <xf numFmtId="0" fontId="27" fillId="5" borderId="36" xfId="2" applyFont="1" applyFill="1" applyBorder="1" applyAlignment="1">
      <alignment horizontal="center" vertical="center" wrapText="1"/>
    </xf>
    <xf numFmtId="0" fontId="27" fillId="5" borderId="39" xfId="2" applyFont="1" applyFill="1" applyBorder="1" applyAlignment="1">
      <alignment horizontal="center" vertical="center" wrapText="1"/>
    </xf>
    <xf numFmtId="0" fontId="32" fillId="3" borderId="12" xfId="2" applyFont="1" applyFill="1" applyBorder="1" applyAlignment="1">
      <alignment horizontal="left" vertical="center"/>
    </xf>
    <xf numFmtId="0" fontId="32" fillId="3" borderId="0" xfId="2" applyFont="1" applyFill="1" applyAlignment="1">
      <alignment horizontal="left" vertical="center"/>
    </xf>
    <xf numFmtId="0" fontId="32" fillId="3" borderId="5" xfId="2" applyFont="1" applyFill="1" applyBorder="1" applyAlignment="1">
      <alignment horizontal="left" vertical="center"/>
    </xf>
    <xf numFmtId="0" fontId="32" fillId="3" borderId="6" xfId="2" applyFont="1" applyFill="1" applyBorder="1" applyAlignment="1">
      <alignment horizontal="left" vertical="center"/>
    </xf>
    <xf numFmtId="0" fontId="38" fillId="3" borderId="0" xfId="2" applyFont="1" applyFill="1" applyAlignment="1">
      <alignment horizontal="left" vertical="center"/>
    </xf>
    <xf numFmtId="0" fontId="38" fillId="3" borderId="6" xfId="2" applyFont="1" applyFill="1" applyBorder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0" fontId="16" fillId="3" borderId="30" xfId="2" applyFont="1" applyFill="1" applyBorder="1" applyAlignment="1">
      <alignment horizontal="left" vertical="center" wrapText="1"/>
    </xf>
    <xf numFmtId="0" fontId="16" fillId="3" borderId="23" xfId="2" applyFont="1" applyFill="1" applyBorder="1" applyAlignment="1">
      <alignment horizontal="left" vertical="center" wrapText="1"/>
    </xf>
    <xf numFmtId="0" fontId="16" fillId="3" borderId="31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horizontal="left" vertical="center" wrapText="1"/>
    </xf>
    <xf numFmtId="0" fontId="16" fillId="3" borderId="4" xfId="2" applyFont="1" applyFill="1" applyBorder="1" applyAlignment="1">
      <alignment horizontal="left" vertical="center" wrapText="1"/>
    </xf>
    <xf numFmtId="0" fontId="31" fillId="2" borderId="0" xfId="2" applyFont="1" applyFill="1" applyAlignment="1">
      <alignment horizontal="left" wrapText="1"/>
    </xf>
    <xf numFmtId="0" fontId="32" fillId="3" borderId="3" xfId="2" applyFont="1" applyFill="1" applyBorder="1" applyAlignment="1">
      <alignment horizontal="left" vertical="center"/>
    </xf>
    <xf numFmtId="0" fontId="38" fillId="3" borderId="3" xfId="2" applyFont="1" applyFill="1" applyBorder="1" applyAlignment="1">
      <alignment horizontal="left" vertical="center"/>
    </xf>
    <xf numFmtId="0" fontId="10" fillId="5" borderId="3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0" fillId="5" borderId="23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8" fillId="4" borderId="160" xfId="2" applyFont="1" applyFill="1" applyBorder="1" applyAlignment="1">
      <alignment horizontal="center" vertical="center" wrapText="1"/>
    </xf>
    <xf numFmtId="0" fontId="8" fillId="4" borderId="30" xfId="2" applyFont="1" applyFill="1" applyBorder="1" applyAlignment="1">
      <alignment horizontal="center" vertical="center" wrapText="1"/>
    </xf>
    <xf numFmtId="0" fontId="17" fillId="5" borderId="177" xfId="2" applyFont="1" applyFill="1" applyBorder="1" applyAlignment="1">
      <alignment horizontal="center" vertical="center" wrapText="1"/>
    </xf>
    <xf numFmtId="0" fontId="17" fillId="5" borderId="155" xfId="2" applyFont="1" applyFill="1" applyBorder="1" applyAlignment="1">
      <alignment horizontal="center" vertical="center" wrapText="1"/>
    </xf>
    <xf numFmtId="0" fontId="17" fillId="5" borderId="101" xfId="2" applyFont="1" applyFill="1" applyBorder="1" applyAlignment="1">
      <alignment horizontal="center" vertical="center" wrapText="1"/>
    </xf>
    <xf numFmtId="0" fontId="17" fillId="5" borderId="84" xfId="2" applyFont="1" applyFill="1" applyBorder="1" applyAlignment="1">
      <alignment horizontal="center" vertical="center" wrapText="1"/>
    </xf>
    <xf numFmtId="0" fontId="17" fillId="5" borderId="178" xfId="2" applyFont="1" applyFill="1" applyBorder="1" applyAlignment="1">
      <alignment horizontal="center" vertical="center" wrapText="1"/>
    </xf>
    <xf numFmtId="0" fontId="17" fillId="5" borderId="157" xfId="2" applyFont="1" applyFill="1" applyBorder="1" applyAlignment="1">
      <alignment horizontal="center" vertical="center" wrapText="1"/>
    </xf>
    <xf numFmtId="0" fontId="17" fillId="5" borderId="43" xfId="2" applyFont="1" applyFill="1" applyBorder="1" applyAlignment="1">
      <alignment horizontal="center" vertical="center" wrapText="1"/>
    </xf>
    <xf numFmtId="0" fontId="17" fillId="5" borderId="44" xfId="2" applyFont="1" applyFill="1" applyBorder="1" applyAlignment="1">
      <alignment horizontal="center" vertical="center" wrapText="1"/>
    </xf>
    <xf numFmtId="0" fontId="17" fillId="5" borderId="45" xfId="2" applyFont="1" applyFill="1" applyBorder="1" applyAlignment="1">
      <alignment horizontal="center" vertical="center" wrapText="1"/>
    </xf>
  </cellXfs>
  <cellStyles count="9">
    <cellStyle name="Comma" xfId="1" builtinId="3"/>
    <cellStyle name="Hyperlink" xfId="7" builtinId="8"/>
    <cellStyle name="Normal" xfId="0" builtinId="0"/>
    <cellStyle name="Normal 2" xfId="6" xr:uid="{FA75FF25-7E38-4FE0-BECB-464B0400DCF4}"/>
    <cellStyle name="Normal 2 2" xfId="8" xr:uid="{0993EB03-F132-4AFA-BE35-A14AE1F524B7}"/>
    <cellStyle name="Normal 3" xfId="2" xr:uid="{00000000-0005-0000-0000-000002000000}"/>
    <cellStyle name="Normal 3 2" xfId="5" xr:uid="{4E9CAD9F-396C-4BB7-AFBE-741E1248FE14}"/>
    <cellStyle name="Normal 4" xfId="4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qk-kos.org/wp-content/uploads/2025/08/Raportet-e-money-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qk-kos.org/wp-content/uploads/2025/08/Raportet-e-money-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qk-kos.org/wp-content/uploads/2025/08/Raportet-e-money-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qk-kos.org/wp-content/uploads/2025/08/Raportet-e-money-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qk-kos.org/wp-content/uploads/2025/08/Raportet-e-money-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75"/>
  <sheetViews>
    <sheetView zoomScaleNormal="100" workbookViewId="0">
      <selection activeCell="D2" sqref="D2"/>
    </sheetView>
  </sheetViews>
  <sheetFormatPr defaultColWidth="131.7109375" defaultRowHeight="268.5" customHeight="1"/>
  <cols>
    <col min="1" max="1" width="1.140625" style="3" customWidth="1"/>
    <col min="2" max="2" width="131.7109375" style="49"/>
    <col min="3" max="56" width="15.7109375" style="3" customWidth="1"/>
    <col min="57" max="16384" width="131.7109375" style="49"/>
  </cols>
  <sheetData>
    <row r="1" spans="2:3" ht="15" customHeight="1"/>
    <row r="2" spans="2:3" s="3" customFormat="1" ht="29.25" customHeight="1" thickBot="1">
      <c r="B2" s="56" t="s">
        <v>0</v>
      </c>
    </row>
    <row r="3" spans="2:3" s="3" customFormat="1" ht="43.5" thickTop="1">
      <c r="B3" s="54" t="s">
        <v>1</v>
      </c>
    </row>
    <row r="4" spans="2:3" s="3" customFormat="1" ht="28.5">
      <c r="B4" s="60" t="s">
        <v>2</v>
      </c>
    </row>
    <row r="5" spans="2:3" s="3" customFormat="1" ht="9.75" customHeight="1">
      <c r="B5" s="50"/>
    </row>
    <row r="6" spans="2:3" s="3" customFormat="1" ht="25.5" customHeight="1">
      <c r="B6" s="58" t="s">
        <v>3</v>
      </c>
      <c r="C6" s="51"/>
    </row>
    <row r="7" spans="2:3" s="3" customFormat="1" ht="28.5">
      <c r="B7" s="50" t="s">
        <v>4</v>
      </c>
    </row>
    <row r="8" spans="2:3" s="3" customFormat="1" ht="14.25">
      <c r="B8" s="50"/>
    </row>
    <row r="9" spans="2:3" s="3" customFormat="1" ht="26.25" customHeight="1">
      <c r="B9" s="55" t="s">
        <v>5</v>
      </c>
    </row>
    <row r="10" spans="2:3" s="3" customFormat="1" ht="28.5">
      <c r="B10" s="59" t="s">
        <v>6</v>
      </c>
    </row>
    <row r="11" spans="2:3" s="3" customFormat="1" ht="14.25">
      <c r="B11" s="52"/>
    </row>
    <row r="12" spans="2:3" s="3" customFormat="1" ht="14.25">
      <c r="B12" s="55" t="s">
        <v>7</v>
      </c>
    </row>
    <row r="13" spans="2:3" s="3" customFormat="1" ht="53.25" customHeight="1">
      <c r="B13" s="59" t="s">
        <v>8</v>
      </c>
    </row>
    <row r="14" spans="2:3" s="3" customFormat="1" ht="14.25">
      <c r="B14" s="55"/>
    </row>
    <row r="15" spans="2:3" s="3" customFormat="1" ht="19.5" customHeight="1">
      <c r="B15" s="55" t="s">
        <v>9</v>
      </c>
    </row>
    <row r="16" spans="2:3" s="3" customFormat="1" ht="20.25" customHeight="1">
      <c r="B16" s="59" t="s">
        <v>10</v>
      </c>
    </row>
    <row r="17" spans="2:2" s="3" customFormat="1" ht="15" thickBot="1">
      <c r="B17" s="53"/>
    </row>
    <row r="18" spans="2:2" s="3" customFormat="1" ht="15" customHeight="1" thickTop="1"/>
    <row r="19" spans="2:2" s="3" customFormat="1" ht="15" customHeight="1"/>
    <row r="20" spans="2:2" s="3" customFormat="1" ht="15" customHeight="1"/>
    <row r="21" spans="2:2" s="3" customFormat="1" ht="15" customHeight="1"/>
    <row r="22" spans="2:2" s="3" customFormat="1" ht="15" customHeight="1"/>
    <row r="23" spans="2:2" s="3" customFormat="1" ht="15" customHeight="1"/>
    <row r="24" spans="2:2" s="3" customFormat="1" ht="15" customHeight="1"/>
    <row r="25" spans="2:2" s="3" customFormat="1" ht="15" customHeight="1"/>
    <row r="26" spans="2:2" s="3" customFormat="1" ht="15" customHeight="1"/>
    <row r="27" spans="2:2" s="3" customFormat="1" ht="15" customHeight="1"/>
    <row r="28" spans="2:2" s="3" customFormat="1" ht="15" customHeight="1"/>
    <row r="29" spans="2:2" s="3" customFormat="1" ht="15" customHeight="1"/>
    <row r="30" spans="2:2" s="3" customFormat="1" ht="15" customHeight="1"/>
    <row r="31" spans="2:2" s="3" customFormat="1" ht="15" customHeight="1"/>
    <row r="32" spans="2:2" s="3" customFormat="1" ht="15" customHeight="1"/>
    <row r="33" s="3" customFormat="1" ht="15" customHeight="1"/>
    <row r="34" s="3" customFormat="1" ht="15" customHeight="1"/>
    <row r="35" s="3" customFormat="1" ht="15" customHeight="1"/>
    <row r="36" s="3" customFormat="1" ht="15" customHeight="1"/>
    <row r="37" s="3" customFormat="1" ht="15" customHeight="1"/>
    <row r="38" s="3" customFormat="1" ht="15" customHeight="1"/>
    <row r="39" s="3" customFormat="1" ht="15" customHeight="1"/>
    <row r="40" s="3" customFormat="1" ht="15" customHeight="1"/>
    <row r="41" s="3" customFormat="1" ht="15" customHeight="1"/>
    <row r="42" s="3" customFormat="1" ht="15" customHeight="1"/>
    <row r="43" s="3" customFormat="1" ht="15" customHeight="1"/>
    <row r="44" s="3" customFormat="1" ht="15" customHeight="1"/>
    <row r="45" s="3" customFormat="1" ht="15" customHeight="1"/>
    <row r="46" s="3" customFormat="1" ht="15" customHeight="1"/>
    <row r="47" s="3" customFormat="1" ht="15" customHeight="1"/>
    <row r="48" s="3" customFormat="1" ht="15" customHeight="1"/>
    <row r="49" s="3" customFormat="1" ht="15" customHeight="1"/>
    <row r="50" s="3" customFormat="1" ht="15" customHeight="1"/>
    <row r="51" s="3" customFormat="1" ht="15" customHeight="1"/>
    <row r="52" s="3" customFormat="1" ht="15" customHeight="1"/>
    <row r="53" s="3" customFormat="1" ht="15" customHeight="1"/>
    <row r="54" s="3" customFormat="1" ht="15" customHeight="1"/>
    <row r="55" s="3" customFormat="1" ht="15" customHeight="1"/>
    <row r="56" s="3" customFormat="1" ht="15" customHeight="1"/>
    <row r="57" s="3" customFormat="1" ht="15" customHeight="1"/>
    <row r="58" s="3" customFormat="1" ht="15" customHeight="1"/>
    <row r="59" s="3" customFormat="1" ht="15" customHeight="1"/>
    <row r="60" s="3" customFormat="1" ht="15" customHeight="1"/>
    <row r="61" s="3" customFormat="1" ht="15" customHeight="1"/>
    <row r="62" s="3" customFormat="1" ht="15" customHeight="1"/>
    <row r="63" s="3" customFormat="1" ht="15" customHeight="1"/>
    <row r="64" s="3" customFormat="1" ht="15" customHeight="1"/>
    <row r="65" s="3" customFormat="1" ht="15" customHeight="1"/>
    <row r="66" s="3" customFormat="1" ht="15" customHeight="1"/>
    <row r="67" s="3" customFormat="1" ht="15" customHeight="1"/>
    <row r="68" s="3" customFormat="1" ht="15" customHeight="1"/>
    <row r="69" s="3" customFormat="1" ht="15" customHeight="1"/>
    <row r="70" s="3" customFormat="1" ht="15" customHeight="1"/>
    <row r="71" s="3" customFormat="1" ht="15" customHeight="1"/>
    <row r="72" s="3" customFormat="1" ht="15" customHeight="1"/>
    <row r="73" s="3" customFormat="1" ht="15" customHeight="1"/>
    <row r="74" s="3" customFormat="1" ht="15" customHeight="1"/>
    <row r="75" s="3" customFormat="1" ht="15" customHeight="1"/>
    <row r="76" s="3" customFormat="1" ht="15" customHeight="1"/>
    <row r="77" s="3" customFormat="1" ht="15" customHeight="1"/>
    <row r="78" s="3" customFormat="1" ht="15" customHeight="1"/>
    <row r="79" s="3" customFormat="1" ht="15" customHeight="1"/>
    <row r="80" s="3" customFormat="1" ht="15" customHeight="1"/>
    <row r="81" s="3" customFormat="1" ht="15" customHeight="1"/>
    <row r="82" s="3" customFormat="1" ht="15" customHeight="1"/>
    <row r="83" s="3" customFormat="1" ht="15" customHeight="1"/>
    <row r="84" s="3" customFormat="1" ht="15" customHeight="1"/>
    <row r="85" s="3" customFormat="1" ht="15" customHeight="1"/>
    <row r="86" s="3" customFormat="1" ht="15" customHeight="1"/>
    <row r="87" s="3" customFormat="1" ht="15" customHeight="1"/>
    <row r="88" s="3" customFormat="1" ht="15" customHeight="1"/>
    <row r="89" s="3" customFormat="1" ht="15" customHeight="1"/>
    <row r="90" s="3" customFormat="1" ht="15" customHeight="1"/>
    <row r="91" s="3" customFormat="1" ht="15" customHeight="1"/>
    <row r="92" s="3" customFormat="1" ht="15" customHeight="1"/>
    <row r="93" s="3" customFormat="1" ht="15" customHeight="1"/>
    <row r="94" s="3" customFormat="1" ht="15" customHeight="1"/>
    <row r="95" s="3" customFormat="1" ht="15" customHeight="1"/>
    <row r="96" s="3" customFormat="1" ht="15" customHeight="1"/>
    <row r="97" s="3" customFormat="1" ht="15" customHeight="1"/>
    <row r="98" s="3" customFormat="1" ht="15" customHeight="1"/>
    <row r="99" s="3" customFormat="1" ht="15" customHeight="1"/>
    <row r="100" s="3" customFormat="1" ht="15" customHeight="1"/>
    <row r="101" s="3" customFormat="1" ht="15" customHeight="1"/>
    <row r="102" s="3" customFormat="1" ht="15" customHeight="1"/>
    <row r="103" s="3" customFormat="1" ht="15" customHeight="1"/>
    <row r="104" s="3" customFormat="1" ht="15" customHeight="1"/>
    <row r="105" s="3" customFormat="1" ht="15" customHeight="1"/>
    <row r="106" s="3" customFormat="1" ht="15" customHeight="1"/>
    <row r="107" s="3" customFormat="1" ht="15" customHeight="1"/>
    <row r="108" s="3" customFormat="1" ht="15" customHeight="1"/>
    <row r="109" s="3" customFormat="1" ht="15" customHeight="1"/>
    <row r="110" s="3" customFormat="1" ht="15" customHeight="1"/>
    <row r="111" s="3" customFormat="1" ht="15" customHeight="1"/>
    <row r="112" s="3" customFormat="1" ht="15" customHeight="1"/>
    <row r="113" s="3" customFormat="1" ht="15" customHeight="1"/>
    <row r="114" s="3" customFormat="1" ht="15" customHeight="1"/>
    <row r="115" s="3" customFormat="1" ht="15" customHeight="1"/>
    <row r="116" s="3" customFormat="1" ht="15" customHeight="1"/>
    <row r="117" s="3" customFormat="1" ht="15" customHeight="1"/>
    <row r="118" s="3" customFormat="1" ht="15" customHeight="1"/>
    <row r="119" s="3" customFormat="1" ht="15" customHeight="1"/>
    <row r="120" s="3" customFormat="1" ht="15" customHeight="1"/>
    <row r="121" s="3" customFormat="1" ht="15" customHeight="1"/>
    <row r="122" s="3" customFormat="1" ht="15" customHeight="1"/>
    <row r="123" s="3" customFormat="1" ht="15" customHeight="1"/>
    <row r="124" s="3" customFormat="1" ht="15" customHeight="1"/>
    <row r="125" s="3" customFormat="1" ht="15" customHeight="1"/>
    <row r="126" s="3" customFormat="1" ht="15" customHeight="1"/>
    <row r="127" s="3" customFormat="1" ht="15" customHeight="1"/>
    <row r="128" s="3" customFormat="1" ht="15" customHeight="1"/>
    <row r="129" s="3" customFormat="1" ht="15" customHeight="1"/>
    <row r="130" s="3" customFormat="1" ht="15" customHeight="1"/>
    <row r="131" s="3" customFormat="1" ht="15" customHeight="1"/>
    <row r="132" s="3" customFormat="1" ht="15" customHeight="1"/>
    <row r="133" s="3" customFormat="1" ht="15" customHeight="1"/>
    <row r="134" s="3" customFormat="1" ht="15" customHeight="1"/>
    <row r="135" s="3" customFormat="1" ht="15" customHeight="1"/>
    <row r="136" s="3" customFormat="1" ht="15" customHeight="1"/>
    <row r="137" s="3" customFormat="1" ht="15" customHeight="1"/>
    <row r="138" s="3" customFormat="1" ht="15" customHeight="1"/>
    <row r="139" s="3" customFormat="1" ht="15" customHeight="1"/>
    <row r="140" s="3" customFormat="1" ht="15" customHeight="1"/>
    <row r="141" s="3" customFormat="1" ht="15" customHeight="1"/>
    <row r="142" s="3" customFormat="1" ht="15" customHeight="1"/>
    <row r="143" s="3" customFormat="1" ht="15" customHeight="1"/>
    <row r="144" s="3" customFormat="1" ht="15" customHeight="1"/>
    <row r="145" s="3" customFormat="1" ht="15" customHeight="1"/>
    <row r="146" s="3" customFormat="1" ht="15" customHeight="1"/>
    <row r="147" s="3" customFormat="1" ht="15" customHeight="1"/>
    <row r="148" s="3" customFormat="1" ht="15" customHeight="1"/>
    <row r="149" s="3" customFormat="1" ht="15" customHeight="1"/>
    <row r="150" s="3" customFormat="1" ht="15" customHeight="1"/>
    <row r="151" s="3" customFormat="1" ht="15" customHeight="1"/>
    <row r="152" s="3" customFormat="1" ht="15" customHeight="1"/>
    <row r="153" s="3" customFormat="1" ht="15" customHeight="1"/>
    <row r="154" s="3" customFormat="1" ht="15" customHeight="1"/>
    <row r="155" s="3" customFormat="1" ht="15" customHeight="1"/>
    <row r="156" s="3" customFormat="1" ht="15" customHeight="1"/>
    <row r="157" s="3" customFormat="1" ht="15" customHeight="1"/>
    <row r="158" s="3" customFormat="1" ht="15" customHeight="1"/>
    <row r="159" s="3" customFormat="1" ht="15" customHeight="1"/>
    <row r="160" s="3" customFormat="1" ht="15" customHeight="1"/>
    <row r="161" s="3" customFormat="1" ht="15" customHeight="1"/>
    <row r="162" s="3" customFormat="1" ht="15" customHeight="1"/>
    <row r="163" s="3" customFormat="1" ht="15" customHeight="1"/>
    <row r="164" s="3" customFormat="1" ht="15" customHeight="1"/>
    <row r="165" s="3" customFormat="1" ht="15" customHeight="1"/>
    <row r="166" s="3" customFormat="1" ht="15" customHeight="1"/>
    <row r="167" s="3" customFormat="1" ht="15" customHeight="1"/>
    <row r="168" s="3" customFormat="1" ht="15" customHeight="1"/>
    <row r="169" s="3" customFormat="1" ht="15" customHeight="1"/>
    <row r="170" s="3" customFormat="1" ht="15" customHeight="1"/>
    <row r="171" s="3" customFormat="1" ht="15" customHeight="1"/>
    <row r="172" s="3" customFormat="1" ht="15" customHeight="1"/>
    <row r="173" s="3" customFormat="1" ht="15" customHeight="1"/>
    <row r="174" s="3" customFormat="1" ht="15" customHeight="1"/>
    <row r="175" s="3" customFormat="1" ht="15" customHeight="1"/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4"/>
  <sheetViews>
    <sheetView zoomScaleNormal="100" workbookViewId="0">
      <pane xSplit="2" ySplit="4" topLeftCell="C5" activePane="bottomRight" state="frozen"/>
      <selection pane="bottomRight" activeCell="P32" sqref="P32"/>
      <selection pane="bottomLeft" activeCell="A12" sqref="A12"/>
      <selection pane="topRight" activeCell="C1" sqref="C1"/>
    </sheetView>
  </sheetViews>
  <sheetFormatPr defaultColWidth="9.140625" defaultRowHeight="15"/>
  <cols>
    <col min="1" max="1" width="5.5703125" style="1" bestFit="1" customWidth="1"/>
    <col min="2" max="2" width="12.7109375" style="1" customWidth="1"/>
    <col min="3" max="3" width="11.140625" style="3" customWidth="1"/>
    <col min="4" max="4" width="9.140625" style="3"/>
    <col min="5" max="5" width="16.85546875" style="3" bestFit="1" customWidth="1"/>
    <col min="6" max="6" width="11" style="3" customWidth="1"/>
    <col min="7" max="7" width="10.42578125" style="3" bestFit="1" customWidth="1"/>
    <col min="8" max="8" width="9.5703125" style="3" bestFit="1" customWidth="1"/>
    <col min="9" max="11" width="9.140625" style="3"/>
    <col min="12" max="14" width="8.85546875" style="3" customWidth="1"/>
    <col min="15" max="15" width="10.42578125" style="3" bestFit="1" customWidth="1"/>
    <col min="16" max="18" width="10.140625" style="3" customWidth="1"/>
    <col min="19" max="21" width="9.85546875" style="3" customWidth="1"/>
    <col min="22" max="22" width="12.85546875" style="3" customWidth="1"/>
    <col min="23" max="26" width="9.140625" style="3"/>
    <col min="27" max="29" width="9.42578125" style="3" customWidth="1"/>
    <col min="30" max="31" width="9.140625" style="3"/>
    <col min="32" max="32" width="9.42578125" style="3" customWidth="1"/>
    <col min="33" max="34" width="9.140625" style="3"/>
    <col min="35" max="35" width="9.42578125" style="3" customWidth="1"/>
    <col min="36" max="48" width="9.140625" style="3"/>
    <col min="49" max="16384" width="9.140625" style="1"/>
  </cols>
  <sheetData>
    <row r="1" spans="1:22" ht="19.5" customHeight="1"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V1" s="4"/>
    </row>
    <row r="2" spans="1:22" ht="19.5" customHeight="1">
      <c r="C2" s="493" t="s">
        <v>11</v>
      </c>
      <c r="D2" s="493"/>
      <c r="E2" s="493"/>
      <c r="F2" s="493"/>
      <c r="G2" s="493"/>
      <c r="H2" s="493"/>
      <c r="I2" s="493"/>
      <c r="J2" s="493"/>
      <c r="K2" s="493"/>
    </row>
    <row r="3" spans="1:22" s="3" customFormat="1" ht="14.25">
      <c r="C3" s="5"/>
    </row>
    <row r="4" spans="1:22" ht="15.75" thickBot="1"/>
    <row r="5" spans="1:22">
      <c r="C5" s="494" t="s">
        <v>12</v>
      </c>
      <c r="D5" s="495"/>
      <c r="E5" s="49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>
      <c r="C6" s="496"/>
      <c r="D6" s="497"/>
      <c r="E6" s="49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9"/>
    </row>
    <row r="7" spans="1:22" ht="15.75" customHeight="1" thickBot="1">
      <c r="C7" s="498" t="s">
        <v>13</v>
      </c>
      <c r="D7" s="499"/>
      <c r="E7" s="49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1:22" ht="15.75" customHeight="1" thickBot="1">
      <c r="C8" s="500"/>
      <c r="D8" s="501"/>
      <c r="E8" s="501"/>
      <c r="F8" s="502" t="s">
        <v>14</v>
      </c>
      <c r="G8" s="503"/>
      <c r="H8" s="503"/>
      <c r="I8" s="512" t="s">
        <v>15</v>
      </c>
      <c r="J8" s="513"/>
      <c r="K8" s="513"/>
      <c r="L8" s="513"/>
      <c r="M8" s="513"/>
      <c r="N8" s="513"/>
      <c r="O8" s="514"/>
      <c r="P8" s="506" t="s">
        <v>16</v>
      </c>
      <c r="Q8" s="507"/>
      <c r="R8" s="508"/>
      <c r="S8" s="518" t="s">
        <v>17</v>
      </c>
      <c r="T8" s="507"/>
      <c r="U8" s="519"/>
      <c r="V8" s="525" t="s">
        <v>18</v>
      </c>
    </row>
    <row r="9" spans="1:22">
      <c r="C9" s="500"/>
      <c r="D9" s="501"/>
      <c r="E9" s="501"/>
      <c r="F9" s="504"/>
      <c r="G9" s="505"/>
      <c r="H9" s="505"/>
      <c r="I9" s="528" t="s">
        <v>19</v>
      </c>
      <c r="J9" s="529"/>
      <c r="K9" s="529"/>
      <c r="L9" s="532" t="s">
        <v>20</v>
      </c>
      <c r="M9" s="533"/>
      <c r="N9" s="534"/>
      <c r="O9" s="515" t="s">
        <v>21</v>
      </c>
      <c r="P9" s="509"/>
      <c r="Q9" s="510"/>
      <c r="R9" s="511"/>
      <c r="S9" s="520"/>
      <c r="T9" s="510"/>
      <c r="U9" s="521"/>
      <c r="V9" s="526"/>
    </row>
    <row r="10" spans="1:22" ht="45.75" customHeight="1" thickBot="1">
      <c r="C10" s="500"/>
      <c r="D10" s="501"/>
      <c r="E10" s="501"/>
      <c r="F10" s="504"/>
      <c r="G10" s="505"/>
      <c r="H10" s="505"/>
      <c r="I10" s="530"/>
      <c r="J10" s="531"/>
      <c r="K10" s="531"/>
      <c r="L10" s="535"/>
      <c r="M10" s="536"/>
      <c r="N10" s="537"/>
      <c r="O10" s="516"/>
      <c r="P10" s="509"/>
      <c r="Q10" s="510"/>
      <c r="R10" s="511"/>
      <c r="S10" s="522"/>
      <c r="T10" s="523"/>
      <c r="U10" s="524"/>
      <c r="V10" s="527"/>
    </row>
    <row r="11" spans="1:22" ht="18.75" customHeight="1" thickBot="1">
      <c r="A11" s="12" t="s">
        <v>22</v>
      </c>
      <c r="B11" s="354" t="s">
        <v>23</v>
      </c>
      <c r="C11" s="353" t="s">
        <v>24</v>
      </c>
      <c r="D11" s="15" t="s">
        <v>25</v>
      </c>
      <c r="E11" s="16" t="s">
        <v>26</v>
      </c>
      <c r="F11" s="17" t="s">
        <v>24</v>
      </c>
      <c r="G11" s="357" t="s">
        <v>25</v>
      </c>
      <c r="H11" s="16" t="s">
        <v>26</v>
      </c>
      <c r="I11" s="18" t="s">
        <v>24</v>
      </c>
      <c r="J11" s="19" t="s">
        <v>25</v>
      </c>
      <c r="K11" s="20" t="s">
        <v>26</v>
      </c>
      <c r="L11" s="18" t="s">
        <v>24</v>
      </c>
      <c r="M11" s="19" t="s">
        <v>25</v>
      </c>
      <c r="N11" s="104" t="s">
        <v>26</v>
      </c>
      <c r="O11" s="20" t="s">
        <v>24</v>
      </c>
      <c r="P11" s="17" t="s">
        <v>24</v>
      </c>
      <c r="Q11" s="15" t="s">
        <v>25</v>
      </c>
      <c r="R11" s="16" t="s">
        <v>26</v>
      </c>
      <c r="S11" s="17" t="s">
        <v>24</v>
      </c>
      <c r="T11" s="357" t="s">
        <v>25</v>
      </c>
      <c r="U11" s="21" t="s">
        <v>26</v>
      </c>
      <c r="V11" s="488" t="s">
        <v>27</v>
      </c>
    </row>
    <row r="12" spans="1:22">
      <c r="A12" s="330">
        <v>2025</v>
      </c>
      <c r="B12" s="356" t="s">
        <v>28</v>
      </c>
      <c r="C12" s="352">
        <f t="shared" ref="C12:C23" si="0">F12+P12+S12+V12</f>
        <v>2669468</v>
      </c>
      <c r="D12" s="332">
        <f t="shared" ref="D12:D23" si="1">G12+Q12+T12</f>
        <v>2367870</v>
      </c>
      <c r="E12" s="319">
        <f t="shared" ref="E12:E16" si="2">H12+R12+U12</f>
        <v>194500</v>
      </c>
      <c r="F12" s="318">
        <f>G12+H12</f>
        <v>2106972</v>
      </c>
      <c r="G12" s="79">
        <v>1921093</v>
      </c>
      <c r="H12" s="263">
        <v>185879</v>
      </c>
      <c r="I12" s="219">
        <f>J12+K12</f>
        <v>1069247</v>
      </c>
      <c r="J12" s="103">
        <v>970124</v>
      </c>
      <c r="K12" s="218">
        <v>99123</v>
      </c>
      <c r="L12" s="75">
        <f t="shared" ref="L12:L23" si="3">I12/F12</f>
        <v>0.50748040315675769</v>
      </c>
      <c r="M12" s="95">
        <f t="shared" ref="M12:M23" si="4">J12/F12</f>
        <v>0.46043516477675073</v>
      </c>
      <c r="N12" s="351">
        <f t="shared" ref="N12:N23" si="5">K12/F12</f>
        <v>4.7045238380006946E-2</v>
      </c>
      <c r="O12" s="334">
        <v>391044</v>
      </c>
      <c r="P12" s="96">
        <f>Q12+R12</f>
        <v>408274</v>
      </c>
      <c r="Q12" s="79">
        <v>400711</v>
      </c>
      <c r="R12" s="218">
        <v>7563</v>
      </c>
      <c r="S12" s="217">
        <f>T12+U12</f>
        <v>47124</v>
      </c>
      <c r="T12" s="79">
        <v>46066</v>
      </c>
      <c r="U12" s="218">
        <v>1058</v>
      </c>
      <c r="V12" s="359">
        <v>107098</v>
      </c>
    </row>
    <row r="13" spans="1:22">
      <c r="A13" s="326"/>
      <c r="B13" s="355" t="s">
        <v>29</v>
      </c>
      <c r="C13" s="279">
        <f t="shared" si="0"/>
        <v>2673320</v>
      </c>
      <c r="D13" s="333">
        <f t="shared" si="1"/>
        <v>2368348</v>
      </c>
      <c r="E13" s="320">
        <f t="shared" si="2"/>
        <v>195955</v>
      </c>
      <c r="F13" s="268">
        <f>G13+H13</f>
        <v>2106635</v>
      </c>
      <c r="G13" s="78">
        <v>1919612</v>
      </c>
      <c r="H13" s="265">
        <v>187023</v>
      </c>
      <c r="I13" s="68">
        <f>J13+K13</f>
        <v>1078480</v>
      </c>
      <c r="J13" s="76">
        <v>979677</v>
      </c>
      <c r="K13" s="69">
        <v>98803</v>
      </c>
      <c r="L13" s="80">
        <f t="shared" si="3"/>
        <v>0.51194440422759524</v>
      </c>
      <c r="M13" s="63">
        <f t="shared" si="4"/>
        <v>0.46504354100259421</v>
      </c>
      <c r="N13" s="350">
        <f t="shared" si="5"/>
        <v>4.6900863225001012E-2</v>
      </c>
      <c r="O13" s="264">
        <v>391854</v>
      </c>
      <c r="P13" s="24">
        <f>Q13+R13</f>
        <v>409876</v>
      </c>
      <c r="Q13" s="78">
        <v>402319</v>
      </c>
      <c r="R13" s="69">
        <v>7557</v>
      </c>
      <c r="S13" s="22">
        <f>T13+U13</f>
        <v>47792</v>
      </c>
      <c r="T13" s="78">
        <v>46417</v>
      </c>
      <c r="U13" s="69">
        <v>1375</v>
      </c>
      <c r="V13" s="358">
        <v>109017</v>
      </c>
    </row>
    <row r="14" spans="1:22">
      <c r="A14" s="326"/>
      <c r="B14" s="355" t="s">
        <v>30</v>
      </c>
      <c r="C14" s="279">
        <f t="shared" si="0"/>
        <v>2679880</v>
      </c>
      <c r="D14" s="333">
        <f t="shared" si="1"/>
        <v>2373692</v>
      </c>
      <c r="E14" s="320">
        <f t="shared" si="2"/>
        <v>195125</v>
      </c>
      <c r="F14" s="268">
        <f>G14+H14</f>
        <v>2108766</v>
      </c>
      <c r="G14" s="78">
        <v>1922551</v>
      </c>
      <c r="H14" s="69">
        <v>186215</v>
      </c>
      <c r="I14" s="68">
        <f>J14+K14</f>
        <v>1095881</v>
      </c>
      <c r="J14" s="76">
        <v>993978</v>
      </c>
      <c r="K14" s="69">
        <v>101903</v>
      </c>
      <c r="L14" s="80">
        <f t="shared" si="3"/>
        <v>0.51967880741628047</v>
      </c>
      <c r="M14" s="63">
        <f t="shared" si="4"/>
        <v>0.47135528550820716</v>
      </c>
      <c r="N14" s="350">
        <f t="shared" si="5"/>
        <v>4.832352190807325E-2</v>
      </c>
      <c r="O14" s="264">
        <v>395595</v>
      </c>
      <c r="P14" s="24">
        <f>Q14+R14</f>
        <v>412228</v>
      </c>
      <c r="Q14" s="78">
        <v>404677</v>
      </c>
      <c r="R14" s="69">
        <v>7551</v>
      </c>
      <c r="S14" s="22">
        <f>T14+U14</f>
        <v>47823</v>
      </c>
      <c r="T14" s="78">
        <v>46464</v>
      </c>
      <c r="U14" s="69">
        <v>1359</v>
      </c>
      <c r="V14" s="358">
        <v>111063</v>
      </c>
    </row>
    <row r="15" spans="1:22">
      <c r="A15" s="326"/>
      <c r="B15" s="355" t="s">
        <v>31</v>
      </c>
      <c r="C15" s="279">
        <f t="shared" si="0"/>
        <v>2710723</v>
      </c>
      <c r="D15" s="333">
        <f t="shared" si="1"/>
        <v>2398319</v>
      </c>
      <c r="E15" s="320">
        <f t="shared" si="2"/>
        <v>199558</v>
      </c>
      <c r="F15" s="268">
        <f t="shared" ref="F15:F23" si="6">G15+H15</f>
        <v>2131516</v>
      </c>
      <c r="G15" s="78">
        <v>1941042</v>
      </c>
      <c r="H15" s="69">
        <v>190474</v>
      </c>
      <c r="I15" s="68">
        <f t="shared" ref="I15:I23" si="7">J15+K15</f>
        <v>1110357</v>
      </c>
      <c r="J15" s="76">
        <v>1007183</v>
      </c>
      <c r="K15" s="69">
        <v>103174</v>
      </c>
      <c r="L15" s="80">
        <f t="shared" si="3"/>
        <v>0.52092360554647488</v>
      </c>
      <c r="M15" s="63">
        <f t="shared" si="4"/>
        <v>0.47251955884919467</v>
      </c>
      <c r="N15" s="350">
        <f t="shared" si="5"/>
        <v>4.8404046697280247E-2</v>
      </c>
      <c r="O15" s="264">
        <v>396400</v>
      </c>
      <c r="P15" s="24">
        <f t="shared" ref="P15:P23" si="8">Q15+R15</f>
        <v>418231</v>
      </c>
      <c r="Q15" s="78">
        <v>410319</v>
      </c>
      <c r="R15" s="69">
        <v>7912</v>
      </c>
      <c r="S15" s="22">
        <f t="shared" ref="S15:S23" si="9">T15+U15</f>
        <v>48130</v>
      </c>
      <c r="T15" s="78">
        <v>46958</v>
      </c>
      <c r="U15" s="69">
        <v>1172</v>
      </c>
      <c r="V15" s="358">
        <v>112846</v>
      </c>
    </row>
    <row r="16" spans="1:22">
      <c r="A16" s="326"/>
      <c r="B16" s="355" t="s">
        <v>32</v>
      </c>
      <c r="C16" s="279">
        <f t="shared" si="0"/>
        <v>2717514</v>
      </c>
      <c r="D16" s="333">
        <f t="shared" si="1"/>
        <v>2404048</v>
      </c>
      <c r="E16" s="320">
        <f t="shared" si="2"/>
        <v>199057</v>
      </c>
      <c r="F16" s="268">
        <f t="shared" si="6"/>
        <v>2134311</v>
      </c>
      <c r="G16" s="78">
        <v>1944382</v>
      </c>
      <c r="H16" s="69">
        <v>189929</v>
      </c>
      <c r="I16" s="68">
        <f t="shared" si="7"/>
        <v>1119830</v>
      </c>
      <c r="J16" s="76">
        <v>1016795</v>
      </c>
      <c r="K16" s="69">
        <v>103035</v>
      </c>
      <c r="L16" s="80">
        <f t="shared" si="3"/>
        <v>0.5246798615571957</v>
      </c>
      <c r="M16" s="63">
        <f t="shared" si="4"/>
        <v>0.47640432907856445</v>
      </c>
      <c r="N16" s="350">
        <f t="shared" si="5"/>
        <v>4.8275532478631276E-2</v>
      </c>
      <c r="O16" s="264">
        <v>398844</v>
      </c>
      <c r="P16" s="24">
        <f t="shared" si="8"/>
        <v>420955</v>
      </c>
      <c r="Q16" s="78">
        <v>412954</v>
      </c>
      <c r="R16" s="69">
        <v>8001</v>
      </c>
      <c r="S16" s="22">
        <f t="shared" si="9"/>
        <v>47839</v>
      </c>
      <c r="T16" s="78">
        <v>46712</v>
      </c>
      <c r="U16" s="69">
        <v>1127</v>
      </c>
      <c r="V16" s="358">
        <v>114409</v>
      </c>
    </row>
    <row r="17" spans="1:23">
      <c r="A17" s="62"/>
      <c r="B17" s="355" t="s">
        <v>33</v>
      </c>
      <c r="C17" s="279">
        <f t="shared" si="0"/>
        <v>2731721</v>
      </c>
      <c r="D17" s="333">
        <f t="shared" si="1"/>
        <v>2414143</v>
      </c>
      <c r="E17" s="320">
        <f>H17+R17+U17</f>
        <v>206321</v>
      </c>
      <c r="F17" s="268">
        <f t="shared" si="6"/>
        <v>2147174</v>
      </c>
      <c r="G17" s="78">
        <v>1950204</v>
      </c>
      <c r="H17" s="69">
        <v>196970</v>
      </c>
      <c r="I17" s="68">
        <f t="shared" si="7"/>
        <v>1133819</v>
      </c>
      <c r="J17" s="76">
        <v>1027819</v>
      </c>
      <c r="K17" s="69">
        <v>106000</v>
      </c>
      <c r="L17" s="80">
        <f t="shared" si="3"/>
        <v>0.52805175547021344</v>
      </c>
      <c r="M17" s="63">
        <f t="shared" si="4"/>
        <v>0.4786845407032686</v>
      </c>
      <c r="N17" s="350">
        <f t="shared" si="5"/>
        <v>4.9367214766944834E-2</v>
      </c>
      <c r="O17" s="264">
        <v>402910</v>
      </c>
      <c r="P17" s="24">
        <f t="shared" si="8"/>
        <v>423748</v>
      </c>
      <c r="Q17" s="78">
        <v>415599</v>
      </c>
      <c r="R17" s="69">
        <v>8149</v>
      </c>
      <c r="S17" s="22">
        <f t="shared" si="9"/>
        <v>49542</v>
      </c>
      <c r="T17" s="78">
        <v>48340</v>
      </c>
      <c r="U17" s="69">
        <v>1202</v>
      </c>
      <c r="V17" s="358">
        <v>111257</v>
      </c>
    </row>
    <row r="18" spans="1:23">
      <c r="A18" s="62"/>
      <c r="B18" s="355" t="s">
        <v>34</v>
      </c>
      <c r="C18" s="279">
        <f t="shared" si="0"/>
        <v>2757127</v>
      </c>
      <c r="D18" s="333">
        <f t="shared" si="1"/>
        <v>2438356</v>
      </c>
      <c r="E18" s="320">
        <f t="shared" ref="E18" si="10">H18+R18+U18</f>
        <v>205131</v>
      </c>
      <c r="F18" s="86">
        <f t="shared" si="6"/>
        <v>2167076</v>
      </c>
      <c r="G18" s="78">
        <v>1971435</v>
      </c>
      <c r="H18" s="69">
        <v>195641</v>
      </c>
      <c r="I18" s="68">
        <f t="shared" si="7"/>
        <v>1148763</v>
      </c>
      <c r="J18" s="76">
        <v>1041407</v>
      </c>
      <c r="K18" s="69">
        <v>107356</v>
      </c>
      <c r="L18" s="80">
        <f t="shared" si="3"/>
        <v>0.53009815991686493</v>
      </c>
      <c r="M18" s="63">
        <f t="shared" si="4"/>
        <v>0.48055859600678519</v>
      </c>
      <c r="N18" s="350">
        <f t="shared" si="5"/>
        <v>4.9539563910079756E-2</v>
      </c>
      <c r="O18" s="264">
        <v>405302</v>
      </c>
      <c r="P18" s="24">
        <f t="shared" si="8"/>
        <v>426999</v>
      </c>
      <c r="Q18" s="78">
        <v>418752</v>
      </c>
      <c r="R18" s="69">
        <v>8247</v>
      </c>
      <c r="S18" s="22">
        <f t="shared" si="9"/>
        <v>49412</v>
      </c>
      <c r="T18" s="78">
        <v>48169</v>
      </c>
      <c r="U18" s="83">
        <v>1243</v>
      </c>
      <c r="V18" s="358">
        <v>113640</v>
      </c>
    </row>
    <row r="19" spans="1:23">
      <c r="A19" s="62"/>
      <c r="B19" s="355" t="s">
        <v>35</v>
      </c>
      <c r="C19" s="279">
        <f t="shared" si="0"/>
        <v>2778664</v>
      </c>
      <c r="D19" s="333">
        <f t="shared" si="1"/>
        <v>2455848</v>
      </c>
      <c r="E19" s="320">
        <f>H19+R19+U19</f>
        <v>207166</v>
      </c>
      <c r="F19" s="86">
        <f t="shared" si="6"/>
        <v>2183091</v>
      </c>
      <c r="G19" s="78">
        <v>1985577</v>
      </c>
      <c r="H19" s="69">
        <v>197514</v>
      </c>
      <c r="I19" s="68">
        <f t="shared" si="7"/>
        <v>1166766</v>
      </c>
      <c r="J19" s="76">
        <v>1058311</v>
      </c>
      <c r="K19" s="69">
        <v>108455</v>
      </c>
      <c r="L19" s="80">
        <f t="shared" si="3"/>
        <v>0.53445596175331211</v>
      </c>
      <c r="M19" s="63">
        <f t="shared" si="4"/>
        <v>0.48477640189987498</v>
      </c>
      <c r="N19" s="350">
        <f t="shared" si="5"/>
        <v>4.9679559853437166E-2</v>
      </c>
      <c r="O19" s="264">
        <v>407738</v>
      </c>
      <c r="P19" s="24">
        <f t="shared" si="8"/>
        <v>430015</v>
      </c>
      <c r="Q19" s="78">
        <v>421626</v>
      </c>
      <c r="R19" s="69">
        <v>8389</v>
      </c>
      <c r="S19" s="22">
        <f t="shared" si="9"/>
        <v>49908</v>
      </c>
      <c r="T19" s="395">
        <v>48645</v>
      </c>
      <c r="U19" s="83">
        <v>1263</v>
      </c>
      <c r="V19" s="358">
        <v>115650</v>
      </c>
    </row>
    <row r="20" spans="1:23">
      <c r="A20" s="62"/>
      <c r="B20" s="355" t="s">
        <v>36</v>
      </c>
      <c r="C20" s="279">
        <f t="shared" si="0"/>
        <v>2796053</v>
      </c>
      <c r="D20" s="333">
        <f t="shared" si="1"/>
        <v>2466940</v>
      </c>
      <c r="E20" s="320">
        <f>H20+R20+U20</f>
        <v>207921</v>
      </c>
      <c r="F20" s="86">
        <f t="shared" si="6"/>
        <v>2190378</v>
      </c>
      <c r="G20" s="78">
        <v>1992400</v>
      </c>
      <c r="H20" s="69">
        <v>197978</v>
      </c>
      <c r="I20" s="68">
        <f t="shared" si="7"/>
        <v>1174774</v>
      </c>
      <c r="J20" s="76">
        <v>1068245</v>
      </c>
      <c r="K20" s="69">
        <v>106529</v>
      </c>
      <c r="L20" s="80">
        <f t="shared" si="3"/>
        <v>0.5363339113157638</v>
      </c>
      <c r="M20" s="63">
        <f t="shared" si="4"/>
        <v>0.48769892685189498</v>
      </c>
      <c r="N20" s="350">
        <f t="shared" si="5"/>
        <v>4.8634984463868797E-2</v>
      </c>
      <c r="O20" s="264">
        <v>409639</v>
      </c>
      <c r="P20" s="24">
        <f t="shared" si="8"/>
        <v>434300</v>
      </c>
      <c r="Q20" s="78">
        <v>425653</v>
      </c>
      <c r="R20" s="69">
        <v>8647</v>
      </c>
      <c r="S20" s="22">
        <f t="shared" si="9"/>
        <v>50183</v>
      </c>
      <c r="T20" s="395">
        <v>48887</v>
      </c>
      <c r="U20" s="83">
        <v>1296</v>
      </c>
      <c r="V20" s="358">
        <v>121192</v>
      </c>
    </row>
    <row r="21" spans="1:23">
      <c r="A21" s="62"/>
      <c r="B21" s="355" t="s">
        <v>37</v>
      </c>
      <c r="C21" s="279">
        <f t="shared" si="0"/>
        <v>2811334</v>
      </c>
      <c r="D21" s="333">
        <f t="shared" si="1"/>
        <v>2489406</v>
      </c>
      <c r="E21" s="320">
        <f>H21+R21+U21</f>
        <v>209583</v>
      </c>
      <c r="F21" s="86">
        <f t="shared" si="6"/>
        <v>2208729</v>
      </c>
      <c r="G21" s="78">
        <v>2009213</v>
      </c>
      <c r="H21" s="69">
        <v>199516</v>
      </c>
      <c r="I21" s="68">
        <f t="shared" si="7"/>
        <v>1193611</v>
      </c>
      <c r="J21" s="76">
        <v>1085012</v>
      </c>
      <c r="K21" s="69">
        <v>108599</v>
      </c>
      <c r="L21" s="80">
        <f t="shared" si="3"/>
        <v>0.540406269850217</v>
      </c>
      <c r="M21" s="63">
        <f t="shared" si="4"/>
        <v>0.49123817362836275</v>
      </c>
      <c r="N21" s="350">
        <f t="shared" si="5"/>
        <v>4.9168096221854286E-2</v>
      </c>
      <c r="O21" s="264">
        <v>411471</v>
      </c>
      <c r="P21" s="24">
        <f t="shared" si="8"/>
        <v>439780</v>
      </c>
      <c r="Q21" s="78">
        <v>431032</v>
      </c>
      <c r="R21" s="69">
        <v>8748</v>
      </c>
      <c r="S21" s="22">
        <f t="shared" si="9"/>
        <v>50480</v>
      </c>
      <c r="T21" s="23">
        <v>49161</v>
      </c>
      <c r="U21" s="83">
        <v>1319</v>
      </c>
      <c r="V21" s="358">
        <v>112345</v>
      </c>
    </row>
    <row r="22" spans="1:23">
      <c r="A22" s="62"/>
      <c r="B22" s="355" t="s">
        <v>38</v>
      </c>
      <c r="C22" s="279">
        <f t="shared" si="0"/>
        <v>2829731</v>
      </c>
      <c r="D22" s="333">
        <f t="shared" si="1"/>
        <v>2501510</v>
      </c>
      <c r="E22" s="320">
        <f>H22+R22+U22</f>
        <v>210899</v>
      </c>
      <c r="F22" s="86">
        <f t="shared" si="6"/>
        <v>2215611</v>
      </c>
      <c r="G22" s="78">
        <v>2014919</v>
      </c>
      <c r="H22" s="69">
        <v>200692</v>
      </c>
      <c r="I22" s="68">
        <f t="shared" si="7"/>
        <v>1209036</v>
      </c>
      <c r="J22" s="76">
        <v>1095518</v>
      </c>
      <c r="K22" s="69">
        <v>113518</v>
      </c>
      <c r="L22" s="80">
        <f t="shared" si="3"/>
        <v>0.54568965400514802</v>
      </c>
      <c r="M22" s="63">
        <f t="shared" si="4"/>
        <v>0.49445412574680303</v>
      </c>
      <c r="N22" s="350">
        <f t="shared" si="5"/>
        <v>5.1235528258344987E-2</v>
      </c>
      <c r="O22" s="264">
        <v>412851</v>
      </c>
      <c r="P22" s="24">
        <f t="shared" si="8"/>
        <v>446382</v>
      </c>
      <c r="Q22" s="78">
        <v>437505</v>
      </c>
      <c r="R22" s="69">
        <v>8877</v>
      </c>
      <c r="S22" s="22">
        <f t="shared" si="9"/>
        <v>50416</v>
      </c>
      <c r="T22" s="23">
        <v>49086</v>
      </c>
      <c r="U22" s="83">
        <v>1330</v>
      </c>
      <c r="V22" s="358">
        <v>117322</v>
      </c>
    </row>
    <row r="23" spans="1:23" ht="15.75" thickBot="1">
      <c r="A23" s="62"/>
      <c r="B23" s="426" t="s">
        <v>39</v>
      </c>
      <c r="C23" s="279">
        <f t="shared" si="0"/>
        <v>2852366</v>
      </c>
      <c r="D23" s="333">
        <f t="shared" si="1"/>
        <v>2516906</v>
      </c>
      <c r="E23" s="320">
        <f>H23+R23+U23</f>
        <v>212914</v>
      </c>
      <c r="F23" s="86">
        <f t="shared" si="6"/>
        <v>2226599</v>
      </c>
      <c r="G23" s="427">
        <v>2024132</v>
      </c>
      <c r="H23" s="246">
        <v>202467</v>
      </c>
      <c r="I23" s="68">
        <f t="shared" si="7"/>
        <v>1225962</v>
      </c>
      <c r="J23" s="429">
        <v>1110798</v>
      </c>
      <c r="K23" s="69">
        <v>115164</v>
      </c>
      <c r="L23" s="80">
        <f t="shared" si="3"/>
        <v>0.55059846878580287</v>
      </c>
      <c r="M23" s="63">
        <f t="shared" si="4"/>
        <v>0.49887653771514312</v>
      </c>
      <c r="N23" s="350">
        <f t="shared" si="5"/>
        <v>5.1721931070659782E-2</v>
      </c>
      <c r="O23" s="264">
        <v>415027</v>
      </c>
      <c r="P23" s="24">
        <f t="shared" si="8"/>
        <v>451925</v>
      </c>
      <c r="Q23" s="427">
        <v>442864</v>
      </c>
      <c r="R23" s="69">
        <v>9061</v>
      </c>
      <c r="S23" s="22">
        <f t="shared" si="9"/>
        <v>51296</v>
      </c>
      <c r="T23" s="23">
        <v>49910</v>
      </c>
      <c r="U23" s="428">
        <v>1386</v>
      </c>
      <c r="V23" s="425">
        <v>122546</v>
      </c>
      <c r="W23" s="124"/>
    </row>
    <row r="24" spans="1:23">
      <c r="A24" s="330">
        <v>2026</v>
      </c>
      <c r="B24" s="356" t="s">
        <v>28</v>
      </c>
      <c r="C24" s="352">
        <f t="shared" ref="C24:C26" si="11">F24+P24+S24+V24</f>
        <v>2873058</v>
      </c>
      <c r="D24" s="332">
        <f>G24+Q24+T24</f>
        <v>2531576</v>
      </c>
      <c r="E24" s="319">
        <f t="shared" ref="E24:E26" si="12">H24+R24+U24</f>
        <v>214369</v>
      </c>
      <c r="F24" s="221">
        <f>G24+H24</f>
        <v>2238757</v>
      </c>
      <c r="G24" s="79">
        <v>2034974</v>
      </c>
      <c r="H24" s="263">
        <v>203783</v>
      </c>
      <c r="I24" s="219">
        <f>J24+K24</f>
        <v>1240190</v>
      </c>
      <c r="J24" s="103">
        <v>1125337</v>
      </c>
      <c r="K24" s="218">
        <v>114853</v>
      </c>
      <c r="L24" s="75">
        <f t="shared" ref="L24:L26" si="13">I24/F24</f>
        <v>0.55396365036491235</v>
      </c>
      <c r="M24" s="95">
        <f t="shared" ref="M24:M26" si="14">J24/F24</f>
        <v>0.50266152154968136</v>
      </c>
      <c r="N24" s="351">
        <f t="shared" ref="N24:N26" si="15">K24/F24</f>
        <v>5.1302128815230955E-2</v>
      </c>
      <c r="O24" s="334">
        <v>417672</v>
      </c>
      <c r="P24" s="96">
        <f>Q24+R24</f>
        <v>455716</v>
      </c>
      <c r="Q24" s="79">
        <v>446514</v>
      </c>
      <c r="R24" s="218">
        <v>9202</v>
      </c>
      <c r="S24" s="217">
        <f>T24+U24</f>
        <v>51472</v>
      </c>
      <c r="T24" s="79">
        <v>50088</v>
      </c>
      <c r="U24" s="218">
        <v>1384</v>
      </c>
      <c r="V24" s="359">
        <v>127113</v>
      </c>
    </row>
    <row r="25" spans="1:23">
      <c r="A25" s="62"/>
      <c r="B25" s="355" t="s">
        <v>40</v>
      </c>
      <c r="C25" s="439">
        <f t="shared" si="11"/>
        <v>2890658</v>
      </c>
      <c r="D25" s="466">
        <f>G25+Q25+T25</f>
        <v>2544913</v>
      </c>
      <c r="E25" s="462">
        <f t="shared" si="12"/>
        <v>215259</v>
      </c>
      <c r="F25" s="464">
        <f>G25+H25</f>
        <v>2249223</v>
      </c>
      <c r="G25" s="469">
        <v>2044699</v>
      </c>
      <c r="H25" s="69">
        <v>204524</v>
      </c>
      <c r="I25" s="442">
        <f>J25+K25</f>
        <v>1254773</v>
      </c>
      <c r="J25" s="468">
        <v>1138746</v>
      </c>
      <c r="K25" s="83">
        <v>116027</v>
      </c>
      <c r="L25" s="470">
        <f t="shared" si="13"/>
        <v>0.55786953983664578</v>
      </c>
      <c r="M25" s="463">
        <f t="shared" si="14"/>
        <v>0.50628417013341942</v>
      </c>
      <c r="N25" s="467">
        <f t="shared" si="15"/>
        <v>5.15853697032264E-2</v>
      </c>
      <c r="O25" s="465">
        <v>419935</v>
      </c>
      <c r="P25" s="471">
        <f>Q25+R25</f>
        <v>459320</v>
      </c>
      <c r="Q25" s="23">
        <v>449995</v>
      </c>
      <c r="R25" s="83">
        <v>9325</v>
      </c>
      <c r="S25" s="472">
        <f>T25+U25</f>
        <v>51629</v>
      </c>
      <c r="T25" s="469">
        <v>50219</v>
      </c>
      <c r="U25" s="121">
        <v>1410</v>
      </c>
      <c r="V25" s="358">
        <v>130486</v>
      </c>
    </row>
    <row r="26" spans="1:23">
      <c r="A26" s="62"/>
      <c r="B26" s="25" t="s">
        <v>41</v>
      </c>
      <c r="C26" s="439">
        <f t="shared" si="11"/>
        <v>2904932</v>
      </c>
      <c r="D26" s="466">
        <f>G26+Q26+T26</f>
        <v>2556102</v>
      </c>
      <c r="E26" s="462">
        <f t="shared" si="12"/>
        <v>214072</v>
      </c>
      <c r="F26" s="464">
        <f>G26+H26</f>
        <v>2255064</v>
      </c>
      <c r="G26" s="23">
        <v>2051883</v>
      </c>
      <c r="H26" s="83">
        <v>203181</v>
      </c>
      <c r="I26" s="442">
        <f>J26+K26</f>
        <v>1261571</v>
      </c>
      <c r="J26" s="69">
        <v>1146759</v>
      </c>
      <c r="K26" s="69">
        <v>114812</v>
      </c>
      <c r="L26" s="470">
        <f t="shared" si="13"/>
        <v>0.55943911126247414</v>
      </c>
      <c r="M26" s="463">
        <f t="shared" si="14"/>
        <v>0.50852614382562977</v>
      </c>
      <c r="N26" s="467">
        <f t="shared" si="15"/>
        <v>5.0912967436844363E-2</v>
      </c>
      <c r="O26" s="264">
        <v>422629</v>
      </c>
      <c r="P26" s="471">
        <f>Q26+R26</f>
        <v>463519</v>
      </c>
      <c r="Q26" s="469">
        <v>454031</v>
      </c>
      <c r="R26" s="69">
        <v>9488</v>
      </c>
      <c r="S26" s="472">
        <f>T26+U26</f>
        <v>51591</v>
      </c>
      <c r="T26" s="469">
        <v>50188</v>
      </c>
      <c r="U26" s="83">
        <v>1403</v>
      </c>
      <c r="V26" s="487">
        <v>134758</v>
      </c>
    </row>
    <row r="27" spans="1:23">
      <c r="B27" s="47" t="s">
        <v>42</v>
      </c>
      <c r="C27" s="25" t="s">
        <v>43</v>
      </c>
      <c r="G27" s="57"/>
      <c r="S27" s="49"/>
    </row>
    <row r="28" spans="1:23">
      <c r="C28" s="25" t="s">
        <v>44</v>
      </c>
    </row>
    <row r="29" spans="1:23">
      <c r="A29" s="517" t="s">
        <v>45</v>
      </c>
      <c r="B29" s="517"/>
      <c r="C29" s="360" t="s">
        <v>46</v>
      </c>
      <c r="E29" s="26"/>
    </row>
    <row r="30" spans="1:23">
      <c r="C30" s="57"/>
      <c r="E30" s="57"/>
      <c r="F30" s="57"/>
      <c r="G30" s="57"/>
      <c r="H30" s="57"/>
      <c r="I30" s="101"/>
      <c r="J30" s="57"/>
    </row>
    <row r="31" spans="1:23">
      <c r="C31" s="57"/>
      <c r="D31" s="57"/>
      <c r="E31" s="57"/>
      <c r="F31" s="57"/>
      <c r="G31" s="57"/>
      <c r="H31" s="57"/>
      <c r="I31" s="57"/>
      <c r="J31" s="57"/>
    </row>
    <row r="32" spans="1:23">
      <c r="E32" s="57"/>
      <c r="F32" s="57"/>
      <c r="G32" s="57"/>
      <c r="H32" s="57"/>
      <c r="I32" s="57"/>
      <c r="J32" s="57"/>
    </row>
    <row r="33" spans="3:17">
      <c r="C33" s="57"/>
      <c r="E33" s="57"/>
      <c r="F33" s="57"/>
      <c r="G33" s="57"/>
      <c r="H33" s="57"/>
      <c r="I33" s="57"/>
      <c r="J33" s="57"/>
    </row>
    <row r="34" spans="3:17">
      <c r="J34" s="57"/>
      <c r="Q34" s="27"/>
    </row>
  </sheetData>
  <mergeCells count="12">
    <mergeCell ref="A29:B29"/>
    <mergeCell ref="S8:U10"/>
    <mergeCell ref="V8:V10"/>
    <mergeCell ref="I9:K10"/>
    <mergeCell ref="L9:N10"/>
    <mergeCell ref="C2:K2"/>
    <mergeCell ref="C5:E6"/>
    <mergeCell ref="C7:E10"/>
    <mergeCell ref="F8:H10"/>
    <mergeCell ref="P8:R10"/>
    <mergeCell ref="I8:O8"/>
    <mergeCell ref="O9:O10"/>
  </mergeCells>
  <hyperlinks>
    <hyperlink ref="C29" r:id="rId1" xr:uid="{16EC53B0-0949-4CE2-93F5-857D5AEFE0E1}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3"/>
  <sheetViews>
    <sheetView zoomScaleNormal="100" workbookViewId="0">
      <pane xSplit="2" ySplit="4" topLeftCell="C5" activePane="bottomRight" state="frozen"/>
      <selection pane="bottomRight" activeCell="F25" sqref="F25"/>
      <selection pane="bottomLeft" activeCell="A12" sqref="A12"/>
      <selection pane="topRight" activeCell="C1" sqref="C1"/>
    </sheetView>
  </sheetViews>
  <sheetFormatPr defaultColWidth="9.140625" defaultRowHeight="15"/>
  <cols>
    <col min="1" max="1" width="5.5703125" style="1" bestFit="1" customWidth="1"/>
    <col min="2" max="2" width="8" style="1" customWidth="1"/>
    <col min="3" max="3" width="21.7109375" style="3" customWidth="1"/>
    <col min="4" max="4" width="16.140625" style="3" customWidth="1"/>
    <col min="5" max="5" width="16.85546875" style="3" customWidth="1"/>
    <col min="6" max="6" width="11.5703125" style="3" bestFit="1" customWidth="1"/>
    <col min="7" max="7" width="10.42578125" style="3" customWidth="1"/>
    <col min="8" max="8" width="10.28515625" style="3" customWidth="1"/>
    <col min="9" max="9" width="13.42578125" style="3" customWidth="1"/>
    <col min="10" max="10" width="18.5703125" style="3" customWidth="1"/>
    <col min="11" max="11" width="18" style="3" customWidth="1"/>
    <col min="12" max="12" width="19.5703125" style="3" customWidth="1"/>
    <col min="13" max="14" width="20.28515625" style="3" customWidth="1"/>
    <col min="15" max="15" width="10.140625" style="3" customWidth="1"/>
    <col min="16" max="16" width="13.140625" style="3" customWidth="1"/>
    <col min="17" max="17" width="16.28515625" style="3" customWidth="1"/>
    <col min="18" max="21" width="9.140625" style="3"/>
    <col min="22" max="24" width="9.42578125" style="3" customWidth="1"/>
    <col min="25" max="26" width="9.140625" style="3"/>
    <col min="27" max="27" width="9.42578125" style="3" customWidth="1"/>
    <col min="28" max="29" width="9.140625" style="3"/>
    <col min="30" max="30" width="9.42578125" style="3" customWidth="1"/>
    <col min="31" max="43" width="9.140625" style="3"/>
    <col min="44" max="16384" width="9.140625" style="1"/>
  </cols>
  <sheetData>
    <row r="1" spans="1:43" ht="19.5" customHeight="1"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</row>
    <row r="2" spans="1:43" ht="19.5" customHeight="1">
      <c r="C2" s="493" t="s">
        <v>47</v>
      </c>
      <c r="D2" s="493"/>
      <c r="E2" s="493"/>
      <c r="F2" s="493"/>
      <c r="G2" s="493"/>
      <c r="H2" s="493"/>
      <c r="I2" s="493"/>
    </row>
    <row r="3" spans="1:43" s="3" customFormat="1" ht="14.25">
      <c r="C3" s="5"/>
    </row>
    <row r="4" spans="1:43" ht="15.75" thickBot="1"/>
    <row r="5" spans="1:43">
      <c r="C5" s="494" t="s">
        <v>48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544"/>
    </row>
    <row r="6" spans="1:43">
      <c r="C6" s="496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545"/>
    </row>
    <row r="7" spans="1:43" ht="15.75" customHeight="1" thickBot="1">
      <c r="C7" s="498" t="s">
        <v>49</v>
      </c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548"/>
    </row>
    <row r="8" spans="1:43" ht="15.75" customHeight="1" thickBot="1">
      <c r="C8" s="500"/>
      <c r="D8" s="502" t="s">
        <v>50</v>
      </c>
      <c r="E8" s="507" t="s">
        <v>51</v>
      </c>
      <c r="F8" s="550" t="s">
        <v>52</v>
      </c>
      <c r="G8" s="551"/>
      <c r="H8" s="551"/>
      <c r="I8" s="552"/>
      <c r="J8" s="550" t="s">
        <v>53</v>
      </c>
      <c r="K8" s="551"/>
      <c r="L8" s="551"/>
      <c r="M8" s="551"/>
      <c r="N8" s="551"/>
      <c r="O8" s="550" t="s">
        <v>54</v>
      </c>
      <c r="P8" s="551"/>
      <c r="Q8" s="553" t="s">
        <v>55</v>
      </c>
    </row>
    <row r="9" spans="1:43" ht="15" customHeight="1">
      <c r="C9" s="500"/>
      <c r="D9" s="504"/>
      <c r="E9" s="511"/>
      <c r="F9" s="540" t="s">
        <v>56</v>
      </c>
      <c r="G9" s="540" t="s">
        <v>57</v>
      </c>
      <c r="H9" s="540" t="s">
        <v>58</v>
      </c>
      <c r="I9" s="540" t="s">
        <v>59</v>
      </c>
      <c r="J9" s="540" t="s">
        <v>60</v>
      </c>
      <c r="K9" s="540" t="s">
        <v>61</v>
      </c>
      <c r="L9" s="542" t="s">
        <v>62</v>
      </c>
      <c r="M9" s="540" t="s">
        <v>63</v>
      </c>
      <c r="N9" s="540" t="s">
        <v>64</v>
      </c>
      <c r="O9" s="540" t="s">
        <v>65</v>
      </c>
      <c r="P9" s="538" t="s">
        <v>66</v>
      </c>
      <c r="Q9" s="554"/>
    </row>
    <row r="10" spans="1:43" ht="45.75" customHeight="1" thickBot="1">
      <c r="C10" s="546"/>
      <c r="D10" s="549"/>
      <c r="E10" s="511"/>
      <c r="F10" s="541"/>
      <c r="G10" s="541"/>
      <c r="H10" s="541"/>
      <c r="I10" s="541"/>
      <c r="J10" s="541"/>
      <c r="K10" s="541"/>
      <c r="L10" s="543"/>
      <c r="M10" s="541"/>
      <c r="N10" s="541"/>
      <c r="O10" s="541"/>
      <c r="P10" s="539"/>
      <c r="Q10" s="555"/>
    </row>
    <row r="11" spans="1:43" ht="15.75" thickBot="1">
      <c r="A11" s="12" t="s">
        <v>22</v>
      </c>
      <c r="B11" s="13" t="s">
        <v>23</v>
      </c>
      <c r="C11" s="14" t="s">
        <v>24</v>
      </c>
      <c r="D11" s="17" t="s">
        <v>24</v>
      </c>
      <c r="E11" s="17" t="s">
        <v>24</v>
      </c>
      <c r="F11" s="28"/>
      <c r="G11" s="29"/>
      <c r="H11" s="29"/>
      <c r="I11" s="16"/>
      <c r="J11" s="30"/>
      <c r="K11" s="15"/>
      <c r="L11" s="29"/>
      <c r="M11" s="29"/>
      <c r="N11" s="368"/>
      <c r="O11" s="15"/>
      <c r="P11" s="16"/>
      <c r="Q11" s="31" t="s">
        <v>24</v>
      </c>
    </row>
    <row r="12" spans="1:43" ht="14.25" customHeight="1">
      <c r="A12" s="330">
        <v>2025</v>
      </c>
      <c r="B12" s="356" t="s">
        <v>28</v>
      </c>
      <c r="C12" s="220">
        <f t="shared" ref="C12:C23" si="0">D12+Q12</f>
        <v>1714497</v>
      </c>
      <c r="D12" s="221">
        <f>F12+G12+H12</f>
        <v>1624519</v>
      </c>
      <c r="E12" s="349">
        <f>J12+K12+L12</f>
        <v>1613901</v>
      </c>
      <c r="F12" s="343">
        <v>26290</v>
      </c>
      <c r="G12" s="222">
        <v>938141</v>
      </c>
      <c r="H12" s="342">
        <v>660088</v>
      </c>
      <c r="I12" s="136">
        <v>0</v>
      </c>
      <c r="J12" s="335">
        <v>1415398</v>
      </c>
      <c r="K12" s="223">
        <v>196849</v>
      </c>
      <c r="L12" s="223">
        <v>1654</v>
      </c>
      <c r="M12" s="97">
        <v>0</v>
      </c>
      <c r="N12" s="151">
        <v>0</v>
      </c>
      <c r="O12" s="342">
        <v>331985</v>
      </c>
      <c r="P12" s="341">
        <v>1292534</v>
      </c>
      <c r="Q12" s="224">
        <v>89978</v>
      </c>
    </row>
    <row r="13" spans="1:43" ht="14.25" customHeight="1">
      <c r="A13" s="326"/>
      <c r="B13" s="355" t="s">
        <v>29</v>
      </c>
      <c r="C13" s="85">
        <f t="shared" si="0"/>
        <v>1731529</v>
      </c>
      <c r="D13" s="86">
        <f>F13+G13+H13</f>
        <v>1639809</v>
      </c>
      <c r="E13" s="340">
        <f t="shared" ref="E13:E23" si="1">J13+K13+L13</f>
        <v>1629235</v>
      </c>
      <c r="F13" s="303">
        <v>26237</v>
      </c>
      <c r="G13" s="74">
        <v>949632</v>
      </c>
      <c r="H13" s="69">
        <v>663940</v>
      </c>
      <c r="I13" s="147">
        <v>0</v>
      </c>
      <c r="J13" s="336">
        <v>1429560</v>
      </c>
      <c r="K13" s="84">
        <v>198005</v>
      </c>
      <c r="L13" s="84">
        <v>1670</v>
      </c>
      <c r="M13" s="64">
        <v>0</v>
      </c>
      <c r="N13" s="72">
        <v>0</v>
      </c>
      <c r="O13" s="248">
        <v>334395</v>
      </c>
      <c r="P13" s="69">
        <v>1305414</v>
      </c>
      <c r="Q13" s="81">
        <v>91720</v>
      </c>
    </row>
    <row r="14" spans="1:43" s="269" customFormat="1" ht="14.25" customHeight="1">
      <c r="A14" s="327"/>
      <c r="B14" s="355" t="s">
        <v>30</v>
      </c>
      <c r="C14" s="85">
        <f t="shared" si="0"/>
        <v>1744840</v>
      </c>
      <c r="D14" s="86">
        <f t="shared" ref="D14:D23" si="2">F14+G14+H14</f>
        <v>1651511</v>
      </c>
      <c r="E14" s="340">
        <f t="shared" si="1"/>
        <v>1640935</v>
      </c>
      <c r="F14" s="344">
        <v>26226</v>
      </c>
      <c r="G14" s="74">
        <v>960342</v>
      </c>
      <c r="H14" s="69">
        <v>664943</v>
      </c>
      <c r="I14" s="147">
        <v>0</v>
      </c>
      <c r="J14" s="336">
        <v>1438928</v>
      </c>
      <c r="K14" s="84">
        <v>200331</v>
      </c>
      <c r="L14" s="84">
        <v>1676</v>
      </c>
      <c r="M14" s="64">
        <v>0</v>
      </c>
      <c r="N14" s="72">
        <v>0</v>
      </c>
      <c r="O14" s="248">
        <v>320136</v>
      </c>
      <c r="P14" s="69">
        <v>1331375</v>
      </c>
      <c r="Q14" s="81">
        <v>93329</v>
      </c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s="269" customFormat="1" ht="14.25" customHeight="1">
      <c r="A15" s="331"/>
      <c r="B15" s="355" t="s">
        <v>31</v>
      </c>
      <c r="C15" s="85">
        <f t="shared" si="0"/>
        <v>1763045</v>
      </c>
      <c r="D15" s="86">
        <f t="shared" si="2"/>
        <v>1668943</v>
      </c>
      <c r="E15" s="340">
        <f t="shared" si="1"/>
        <v>1658011</v>
      </c>
      <c r="F15" s="303">
        <v>26029</v>
      </c>
      <c r="G15" s="74">
        <v>975959</v>
      </c>
      <c r="H15" s="69">
        <v>666955</v>
      </c>
      <c r="I15" s="147">
        <v>0</v>
      </c>
      <c r="J15" s="336">
        <v>1454713</v>
      </c>
      <c r="K15" s="84">
        <v>201586</v>
      </c>
      <c r="L15" s="84">
        <v>1712</v>
      </c>
      <c r="M15" s="64">
        <v>0</v>
      </c>
      <c r="N15" s="72">
        <v>0</v>
      </c>
      <c r="O15" s="248">
        <v>324050</v>
      </c>
      <c r="P15" s="69">
        <v>1344893</v>
      </c>
      <c r="Q15" s="81">
        <v>94102</v>
      </c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s="269" customFormat="1" ht="14.25" customHeight="1">
      <c r="A16" s="331"/>
      <c r="B16" s="355" t="s">
        <v>32</v>
      </c>
      <c r="C16" s="85">
        <f t="shared" si="0"/>
        <v>1779906</v>
      </c>
      <c r="D16" s="86">
        <f t="shared" si="2"/>
        <v>1684634</v>
      </c>
      <c r="E16" s="340">
        <f t="shared" si="1"/>
        <v>1673790</v>
      </c>
      <c r="F16" s="303">
        <v>25920</v>
      </c>
      <c r="G16" s="74">
        <v>988919</v>
      </c>
      <c r="H16" s="69">
        <v>669795</v>
      </c>
      <c r="I16" s="147">
        <v>0</v>
      </c>
      <c r="J16" s="336">
        <v>1468076</v>
      </c>
      <c r="K16" s="84">
        <v>203987</v>
      </c>
      <c r="L16" s="214">
        <v>1727</v>
      </c>
      <c r="M16" s="64">
        <v>0</v>
      </c>
      <c r="N16" s="72">
        <v>0</v>
      </c>
      <c r="O16" s="248">
        <v>326022</v>
      </c>
      <c r="P16" s="69">
        <v>1358612</v>
      </c>
      <c r="Q16" s="81">
        <v>95272</v>
      </c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8" s="269" customFormat="1" ht="14.25" customHeight="1">
      <c r="A17" s="337"/>
      <c r="B17" s="355" t="s">
        <v>33</v>
      </c>
      <c r="C17" s="85">
        <f t="shared" si="0"/>
        <v>1791163</v>
      </c>
      <c r="D17" s="86">
        <f t="shared" si="2"/>
        <v>1694689</v>
      </c>
      <c r="E17" s="340">
        <f t="shared" si="1"/>
        <v>1685880</v>
      </c>
      <c r="F17" s="303">
        <v>23848</v>
      </c>
      <c r="G17" s="74">
        <v>1001410</v>
      </c>
      <c r="H17" s="69">
        <v>669431</v>
      </c>
      <c r="I17" s="147">
        <v>0</v>
      </c>
      <c r="J17" s="71">
        <v>1476987</v>
      </c>
      <c r="K17" s="84">
        <v>207120</v>
      </c>
      <c r="L17" s="214">
        <v>1773</v>
      </c>
      <c r="M17" s="64">
        <v>0</v>
      </c>
      <c r="N17" s="72">
        <v>0</v>
      </c>
      <c r="O17" s="248">
        <v>310844</v>
      </c>
      <c r="P17" s="121">
        <v>1383845</v>
      </c>
      <c r="Q17" s="271">
        <v>96474</v>
      </c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</row>
    <row r="18" spans="1:48" s="269" customFormat="1" ht="14.25" customHeight="1">
      <c r="A18" s="337"/>
      <c r="B18" s="204" t="s">
        <v>34</v>
      </c>
      <c r="C18" s="85">
        <f t="shared" si="0"/>
        <v>1799331</v>
      </c>
      <c r="D18" s="86">
        <f t="shared" si="2"/>
        <v>1701395</v>
      </c>
      <c r="E18" s="340">
        <f t="shared" si="1"/>
        <v>1693341</v>
      </c>
      <c r="F18" s="82">
        <v>13595</v>
      </c>
      <c r="G18" s="74">
        <v>1018438</v>
      </c>
      <c r="H18" s="74">
        <v>669362</v>
      </c>
      <c r="I18" s="72">
        <v>0</v>
      </c>
      <c r="J18" s="336">
        <v>1483273</v>
      </c>
      <c r="K18" s="84">
        <v>208272</v>
      </c>
      <c r="L18" s="214">
        <v>1796</v>
      </c>
      <c r="M18" s="64">
        <v>0</v>
      </c>
      <c r="N18" s="147">
        <v>0</v>
      </c>
      <c r="O18" s="69">
        <v>246155</v>
      </c>
      <c r="P18" s="83">
        <v>1455240</v>
      </c>
      <c r="Q18" s="126">
        <v>97936</v>
      </c>
      <c r="R18" s="367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</row>
    <row r="19" spans="1:48" s="269" customFormat="1" ht="14.25" customHeight="1">
      <c r="A19" s="337"/>
      <c r="B19" s="204" t="s">
        <v>35</v>
      </c>
      <c r="C19" s="85">
        <f t="shared" si="0"/>
        <v>1819819</v>
      </c>
      <c r="D19" s="86">
        <f t="shared" si="2"/>
        <v>1720047</v>
      </c>
      <c r="E19" s="340">
        <f t="shared" si="1"/>
        <v>1712387</v>
      </c>
      <c r="F19" s="23">
        <v>13064</v>
      </c>
      <c r="G19" s="74">
        <v>1035379</v>
      </c>
      <c r="H19" s="74">
        <v>671604</v>
      </c>
      <c r="I19" s="23">
        <v>0</v>
      </c>
      <c r="J19" s="336">
        <v>1501460</v>
      </c>
      <c r="K19" s="84">
        <v>209078</v>
      </c>
      <c r="L19" s="214">
        <v>1849</v>
      </c>
      <c r="M19" s="64">
        <v>0</v>
      </c>
      <c r="N19" s="147">
        <v>0</v>
      </c>
      <c r="O19" s="344">
        <v>243013</v>
      </c>
      <c r="P19" s="121">
        <v>1477034</v>
      </c>
      <c r="Q19" s="126">
        <v>99772</v>
      </c>
      <c r="R19" s="367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</row>
    <row r="20" spans="1:48" s="269" customFormat="1" ht="14.25" customHeight="1">
      <c r="A20" s="337"/>
      <c r="B20" s="204" t="s">
        <v>36</v>
      </c>
      <c r="C20" s="85">
        <f t="shared" si="0"/>
        <v>1832575</v>
      </c>
      <c r="D20" s="86">
        <f t="shared" si="2"/>
        <v>1732286</v>
      </c>
      <c r="E20" s="340">
        <f t="shared" si="1"/>
        <v>1724633</v>
      </c>
      <c r="F20" s="23">
        <v>12793</v>
      </c>
      <c r="G20" s="74">
        <v>1050386</v>
      </c>
      <c r="H20" s="74">
        <v>669107</v>
      </c>
      <c r="I20" s="23">
        <v>0</v>
      </c>
      <c r="J20" s="336">
        <v>1511578</v>
      </c>
      <c r="K20" s="84">
        <v>211158</v>
      </c>
      <c r="L20" s="214">
        <v>1897</v>
      </c>
      <c r="M20" s="64">
        <v>0</v>
      </c>
      <c r="N20" s="147">
        <v>0</v>
      </c>
      <c r="O20" s="344">
        <v>243075</v>
      </c>
      <c r="P20" s="121">
        <v>1489211</v>
      </c>
      <c r="Q20" s="81">
        <v>100289</v>
      </c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</row>
    <row r="21" spans="1:48" s="269" customFormat="1" ht="14.25" customHeight="1">
      <c r="A21" s="337"/>
      <c r="B21" s="204" t="s">
        <v>37</v>
      </c>
      <c r="C21" s="85">
        <f t="shared" si="0"/>
        <v>1834843</v>
      </c>
      <c r="D21" s="86">
        <f t="shared" si="2"/>
        <v>1746833</v>
      </c>
      <c r="E21" s="340">
        <f t="shared" si="1"/>
        <v>1739542</v>
      </c>
      <c r="F21" s="23">
        <v>12099</v>
      </c>
      <c r="G21" s="74">
        <v>1069279</v>
      </c>
      <c r="H21" s="74">
        <v>665455</v>
      </c>
      <c r="I21" s="23">
        <v>0</v>
      </c>
      <c r="J21" s="336">
        <v>1524601</v>
      </c>
      <c r="K21" s="84">
        <v>212956</v>
      </c>
      <c r="L21" s="214">
        <v>1985</v>
      </c>
      <c r="M21" s="64">
        <v>0</v>
      </c>
      <c r="N21" s="147">
        <v>0</v>
      </c>
      <c r="O21" s="344">
        <v>243935</v>
      </c>
      <c r="P21" s="121">
        <v>1502898</v>
      </c>
      <c r="Q21" s="81">
        <v>88010</v>
      </c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</row>
    <row r="22" spans="1:48" s="269" customFormat="1" ht="14.25" customHeight="1">
      <c r="A22" s="337"/>
      <c r="B22" s="204" t="s">
        <v>38</v>
      </c>
      <c r="C22" s="85">
        <f t="shared" si="0"/>
        <v>1843952</v>
      </c>
      <c r="D22" s="86">
        <f t="shared" si="2"/>
        <v>1755476</v>
      </c>
      <c r="E22" s="340">
        <f t="shared" si="1"/>
        <v>1748195</v>
      </c>
      <c r="F22" s="23">
        <v>12009</v>
      </c>
      <c r="G22" s="74">
        <v>1081099</v>
      </c>
      <c r="H22" s="74">
        <v>662368</v>
      </c>
      <c r="I22" s="23">
        <v>0</v>
      </c>
      <c r="J22" s="336">
        <v>1531248</v>
      </c>
      <c r="K22" s="84">
        <v>214976</v>
      </c>
      <c r="L22" s="214">
        <v>1971</v>
      </c>
      <c r="M22" s="64">
        <v>0</v>
      </c>
      <c r="N22" s="147">
        <v>0</v>
      </c>
      <c r="O22" s="344">
        <v>244212</v>
      </c>
      <c r="P22" s="121">
        <v>1511624</v>
      </c>
      <c r="Q22" s="81">
        <v>88476</v>
      </c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</row>
    <row r="23" spans="1:48" s="269" customFormat="1" ht="14.25" customHeight="1" thickBot="1">
      <c r="A23" s="337"/>
      <c r="B23" s="204" t="s">
        <v>39</v>
      </c>
      <c r="C23" s="85">
        <f t="shared" si="0"/>
        <v>1863188</v>
      </c>
      <c r="D23" s="86">
        <f t="shared" si="2"/>
        <v>1773848</v>
      </c>
      <c r="E23" s="340">
        <f t="shared" si="1"/>
        <v>1766822</v>
      </c>
      <c r="F23" s="23">
        <v>11729</v>
      </c>
      <c r="G23" s="431">
        <v>1099865</v>
      </c>
      <c r="H23" s="432">
        <v>662254</v>
      </c>
      <c r="I23" s="250">
        <v>0</v>
      </c>
      <c r="J23" s="434">
        <v>1546633</v>
      </c>
      <c r="K23" s="433">
        <v>218232</v>
      </c>
      <c r="L23" s="71">
        <v>1957</v>
      </c>
      <c r="M23" s="64">
        <v>0</v>
      </c>
      <c r="N23" s="147">
        <v>0</v>
      </c>
      <c r="O23" s="344">
        <v>245642</v>
      </c>
      <c r="P23" s="430">
        <v>1528206</v>
      </c>
      <c r="Q23" s="126">
        <v>89340</v>
      </c>
      <c r="R23" s="367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</row>
    <row r="24" spans="1:48" ht="14.25" customHeight="1">
      <c r="A24" s="330">
        <v>2026</v>
      </c>
      <c r="B24" s="356" t="s">
        <v>67</v>
      </c>
      <c r="C24" s="220">
        <f t="shared" ref="C24:C26" si="3">D24+Q24</f>
        <v>1848619</v>
      </c>
      <c r="D24" s="221">
        <f>F24+G24+H24</f>
        <v>1748688</v>
      </c>
      <c r="E24" s="349">
        <f>J24+K24+L24</f>
        <v>1741867</v>
      </c>
      <c r="F24" s="343">
        <v>11466</v>
      </c>
      <c r="G24" s="222">
        <v>1113863</v>
      </c>
      <c r="H24" s="342">
        <v>623359</v>
      </c>
      <c r="I24" s="136">
        <v>0</v>
      </c>
      <c r="J24" s="335">
        <v>1519353</v>
      </c>
      <c r="K24" s="223">
        <v>220558</v>
      </c>
      <c r="L24" s="223">
        <v>1956</v>
      </c>
      <c r="M24" s="280">
        <v>0</v>
      </c>
      <c r="N24" s="151">
        <v>0</v>
      </c>
      <c r="O24" s="435">
        <v>245743</v>
      </c>
      <c r="P24" s="341">
        <v>1502945</v>
      </c>
      <c r="Q24" s="483">
        <v>99931</v>
      </c>
    </row>
    <row r="25" spans="1:48" ht="14.25" customHeight="1">
      <c r="A25" s="62"/>
      <c r="B25" s="25" t="s">
        <v>40</v>
      </c>
      <c r="C25" s="85">
        <f t="shared" si="3"/>
        <v>1859469</v>
      </c>
      <c r="D25" s="86">
        <f>F25+G25+H25</f>
        <v>1758991</v>
      </c>
      <c r="E25" s="340">
        <f>J25+K25+L25</f>
        <v>1752414</v>
      </c>
      <c r="F25" s="303">
        <v>11187</v>
      </c>
      <c r="G25" s="74">
        <v>1125185</v>
      </c>
      <c r="H25" s="74">
        <v>622619</v>
      </c>
      <c r="I25" s="72">
        <v>0</v>
      </c>
      <c r="J25" s="336">
        <v>1528348</v>
      </c>
      <c r="K25" s="84">
        <v>222088</v>
      </c>
      <c r="L25" s="84">
        <v>1978</v>
      </c>
      <c r="M25" s="135">
        <v>0</v>
      </c>
      <c r="N25" s="72">
        <v>0</v>
      </c>
      <c r="O25" s="344">
        <v>241713</v>
      </c>
      <c r="P25" s="121">
        <v>1517278</v>
      </c>
      <c r="Q25" s="484">
        <v>100478</v>
      </c>
    </row>
    <row r="26" spans="1:48" ht="14.25" customHeight="1">
      <c r="A26" s="62"/>
      <c r="B26" s="25" t="s">
        <v>41</v>
      </c>
      <c r="C26" s="85">
        <f t="shared" si="3"/>
        <v>1874001</v>
      </c>
      <c r="D26" s="86">
        <f>F26+G26+H26</f>
        <v>1770720</v>
      </c>
      <c r="E26" s="340">
        <f>J26+K26+L26</f>
        <v>1764551</v>
      </c>
      <c r="F26" s="135">
        <v>10781</v>
      </c>
      <c r="G26" s="74">
        <v>1137853</v>
      </c>
      <c r="H26" s="74">
        <v>622086</v>
      </c>
      <c r="I26" s="72">
        <v>0</v>
      </c>
      <c r="J26" s="336">
        <v>1529785</v>
      </c>
      <c r="K26" s="84">
        <v>232761</v>
      </c>
      <c r="L26" s="84">
        <v>2005</v>
      </c>
      <c r="M26" s="135">
        <v>0</v>
      </c>
      <c r="N26" s="72">
        <v>0</v>
      </c>
      <c r="O26" s="344">
        <v>243194</v>
      </c>
      <c r="P26" s="121">
        <v>1527526</v>
      </c>
      <c r="Q26" s="484">
        <v>103281</v>
      </c>
    </row>
    <row r="27" spans="1:48">
      <c r="B27" s="47" t="s">
        <v>42</v>
      </c>
      <c r="C27" s="25" t="s">
        <v>43</v>
      </c>
      <c r="F27" s="135"/>
      <c r="G27" s="74"/>
      <c r="H27" s="69"/>
      <c r="I27" s="72"/>
      <c r="J27" s="485"/>
      <c r="K27" s="486"/>
      <c r="L27" s="110"/>
      <c r="O27" s="57"/>
      <c r="AR27" s="3"/>
      <c r="AS27" s="3"/>
      <c r="AT27" s="3"/>
      <c r="AU27" s="3"/>
      <c r="AV27" s="3"/>
    </row>
    <row r="28" spans="1:48">
      <c r="C28" s="25" t="s">
        <v>44</v>
      </c>
    </row>
    <row r="29" spans="1:48">
      <c r="C29" s="3" t="s">
        <v>68</v>
      </c>
      <c r="E29" s="57"/>
      <c r="F29" s="57"/>
      <c r="G29" s="125"/>
      <c r="H29" s="125"/>
      <c r="I29" s="125"/>
    </row>
    <row r="30" spans="1:48">
      <c r="A30" s="517" t="s">
        <v>45</v>
      </c>
      <c r="B30" s="517"/>
      <c r="C30" s="360" t="s">
        <v>46</v>
      </c>
      <c r="E30" s="26"/>
      <c r="AR30" s="3"/>
      <c r="AS30" s="3"/>
      <c r="AT30" s="3"/>
      <c r="AU30" s="3"/>
      <c r="AV30" s="3"/>
    </row>
    <row r="31" spans="1:48" ht="15.75" customHeight="1">
      <c r="C31" s="57"/>
      <c r="F31" s="57"/>
      <c r="J31" s="57"/>
    </row>
    <row r="32" spans="1:48" ht="15.75" customHeight="1">
      <c r="D32" s="57"/>
      <c r="E32" s="57"/>
      <c r="F32" s="57"/>
    </row>
    <row r="33" spans="4:4">
      <c r="D33" s="57"/>
    </row>
  </sheetData>
  <mergeCells count="22">
    <mergeCell ref="A30:B30"/>
    <mergeCell ref="K9:K10"/>
    <mergeCell ref="C2:I2"/>
    <mergeCell ref="C5:Q6"/>
    <mergeCell ref="C7:C10"/>
    <mergeCell ref="D7:Q7"/>
    <mergeCell ref="D8:D10"/>
    <mergeCell ref="E8:E10"/>
    <mergeCell ref="F8:I8"/>
    <mergeCell ref="J8:N8"/>
    <mergeCell ref="O8:P8"/>
    <mergeCell ref="Q8:Q10"/>
    <mergeCell ref="F9:F10"/>
    <mergeCell ref="G9:G10"/>
    <mergeCell ref="H9:H10"/>
    <mergeCell ref="I9:I10"/>
    <mergeCell ref="P9:P10"/>
    <mergeCell ref="J9:J10"/>
    <mergeCell ref="L9:L10"/>
    <mergeCell ref="M9:M10"/>
    <mergeCell ref="N9:N10"/>
    <mergeCell ref="O9:O10"/>
  </mergeCells>
  <hyperlinks>
    <hyperlink ref="C30" r:id="rId1" xr:uid="{6B022910-6C81-47D3-8966-9454F8CC686B}"/>
  </hyperlinks>
  <pageMargins left="0.7" right="0.7" top="0.75" bottom="0.75" header="0.3" footer="0.3"/>
  <pageSetup paperSize="9" scale="26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0"/>
  <sheetViews>
    <sheetView tabSelected="1" zoomScaleNormal="100" workbookViewId="0">
      <pane xSplit="2" ySplit="4" topLeftCell="C5" activePane="bottomRight" state="frozen"/>
      <selection pane="bottomRight" activeCell="E8" sqref="E8:E10"/>
      <selection pane="bottomLeft" activeCell="A12" sqref="A12"/>
      <selection pane="topRight" activeCell="C1" sqref="C1"/>
    </sheetView>
  </sheetViews>
  <sheetFormatPr defaultColWidth="9.140625" defaultRowHeight="15"/>
  <cols>
    <col min="1" max="1" width="5.5703125" style="32" bestFit="1" customWidth="1"/>
    <col min="2" max="2" width="8" style="32" customWidth="1"/>
    <col min="3" max="3" width="13.28515625" style="33" customWidth="1"/>
    <col min="4" max="5" width="16.7109375" style="33" customWidth="1"/>
    <col min="6" max="6" width="17.42578125" style="33" customWidth="1"/>
    <col min="7" max="7" width="14.28515625" style="33" customWidth="1"/>
    <col min="8" max="8" width="21" style="33" customWidth="1"/>
    <col min="9" max="9" width="19.28515625" style="33" customWidth="1"/>
    <col min="10" max="10" width="17.5703125" style="33" customWidth="1"/>
    <col min="11" max="12" width="14.140625" style="33" customWidth="1"/>
    <col min="13" max="13" width="17.140625" style="33" customWidth="1"/>
    <col min="14" max="14" width="16.85546875" style="33" customWidth="1"/>
    <col min="15" max="15" width="16.28515625" style="33" customWidth="1"/>
    <col min="16" max="16" width="25.42578125" style="33" customWidth="1"/>
    <col min="17" max="17" width="23.5703125" style="33" customWidth="1"/>
    <col min="18" max="19" width="9.140625" style="33"/>
    <col min="20" max="22" width="9.42578125" style="33" customWidth="1"/>
    <col min="23" max="24" width="9.140625" style="33"/>
    <col min="25" max="25" width="9.42578125" style="33" customWidth="1"/>
    <col min="26" max="27" width="9.140625" style="33"/>
    <col min="28" max="28" width="9.42578125" style="33" customWidth="1"/>
    <col min="29" max="41" width="9.140625" style="33"/>
    <col min="42" max="16384" width="9.140625" style="32"/>
  </cols>
  <sheetData>
    <row r="1" spans="1:17" ht="19.5" customHeight="1">
      <c r="C1" s="32"/>
      <c r="D1" s="32"/>
      <c r="E1" s="32"/>
      <c r="F1" s="32"/>
      <c r="G1" s="44"/>
      <c r="H1" s="44"/>
      <c r="I1" s="44"/>
      <c r="J1" s="44"/>
      <c r="K1" s="44"/>
      <c r="L1" s="44"/>
    </row>
    <row r="2" spans="1:17" ht="19.5" customHeight="1">
      <c r="C2" s="568" t="s">
        <v>69</v>
      </c>
      <c r="D2" s="568"/>
      <c r="E2" s="568"/>
      <c r="F2" s="568"/>
      <c r="G2" s="568"/>
    </row>
    <row r="3" spans="1:17" s="33" customFormat="1" ht="14.25">
      <c r="C3" s="43"/>
    </row>
    <row r="4" spans="1:17" ht="15.75" thickBot="1"/>
    <row r="5" spans="1:17" ht="18">
      <c r="C5" s="90" t="s">
        <v>70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18"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</row>
    <row r="7" spans="1:17" ht="15.75" customHeight="1" thickBot="1">
      <c r="C7" s="569" t="s">
        <v>71</v>
      </c>
      <c r="D7" s="42"/>
      <c r="E7" s="42"/>
      <c r="F7" s="42"/>
      <c r="G7" s="572" t="s">
        <v>72</v>
      </c>
      <c r="H7" s="42"/>
      <c r="I7" s="42"/>
      <c r="J7" s="42"/>
      <c r="K7" s="42"/>
      <c r="L7" s="94"/>
      <c r="M7" s="575" t="s">
        <v>73</v>
      </c>
      <c r="N7" s="42"/>
      <c r="O7" s="42"/>
      <c r="P7" s="42"/>
      <c r="Q7" s="41"/>
    </row>
    <row r="8" spans="1:17" ht="33.75" customHeight="1" thickBot="1">
      <c r="C8" s="570"/>
      <c r="D8" s="578" t="s">
        <v>74</v>
      </c>
      <c r="E8" s="581" t="s">
        <v>75</v>
      </c>
      <c r="F8" s="584" t="s">
        <v>76</v>
      </c>
      <c r="G8" s="573"/>
      <c r="H8" s="587" t="s">
        <v>77</v>
      </c>
      <c r="I8" s="590" t="s">
        <v>78</v>
      </c>
      <c r="J8" s="593" t="s">
        <v>79</v>
      </c>
      <c r="K8" s="594"/>
      <c r="L8" s="599" t="s">
        <v>80</v>
      </c>
      <c r="M8" s="576"/>
      <c r="N8" s="562" t="s">
        <v>81</v>
      </c>
      <c r="O8" s="565" t="s">
        <v>82</v>
      </c>
      <c r="P8" s="556" t="s">
        <v>83</v>
      </c>
      <c r="Q8" s="557"/>
    </row>
    <row r="9" spans="1:17" ht="15" customHeight="1">
      <c r="C9" s="570"/>
      <c r="D9" s="579"/>
      <c r="E9" s="582"/>
      <c r="F9" s="585"/>
      <c r="G9" s="573"/>
      <c r="H9" s="588"/>
      <c r="I9" s="591"/>
      <c r="J9" s="595" t="s">
        <v>65</v>
      </c>
      <c r="K9" s="597" t="s">
        <v>84</v>
      </c>
      <c r="L9" s="600"/>
      <c r="M9" s="576"/>
      <c r="N9" s="563"/>
      <c r="O9" s="566"/>
      <c r="P9" s="558" t="s">
        <v>85</v>
      </c>
      <c r="Q9" s="560" t="s">
        <v>86</v>
      </c>
    </row>
    <row r="10" spans="1:17" ht="22.5" customHeight="1" thickBot="1">
      <c r="C10" s="571"/>
      <c r="D10" s="580"/>
      <c r="E10" s="583"/>
      <c r="F10" s="586"/>
      <c r="G10" s="574"/>
      <c r="H10" s="589"/>
      <c r="I10" s="592"/>
      <c r="J10" s="596"/>
      <c r="K10" s="598"/>
      <c r="L10" s="601"/>
      <c r="M10" s="577"/>
      <c r="N10" s="564"/>
      <c r="O10" s="567"/>
      <c r="P10" s="559"/>
      <c r="Q10" s="561"/>
    </row>
    <row r="11" spans="1:17" ht="15.75" thickBot="1">
      <c r="A11" s="40" t="s">
        <v>22</v>
      </c>
      <c r="B11" s="39" t="s">
        <v>23</v>
      </c>
      <c r="C11" s="37" t="s">
        <v>87</v>
      </c>
      <c r="D11" s="36"/>
      <c r="E11" s="365"/>
      <c r="F11" s="38"/>
      <c r="G11" s="37" t="s">
        <v>87</v>
      </c>
      <c r="H11" s="362"/>
      <c r="I11" s="38"/>
      <c r="J11" s="36"/>
      <c r="K11" s="35"/>
      <c r="L11" s="36"/>
      <c r="M11" s="37" t="s">
        <v>87</v>
      </c>
      <c r="N11" s="36"/>
      <c r="O11" s="35"/>
      <c r="P11" s="99"/>
      <c r="Q11" s="100"/>
    </row>
    <row r="12" spans="1:17">
      <c r="A12" s="329" t="s">
        <v>88</v>
      </c>
      <c r="B12" s="356" t="s">
        <v>28</v>
      </c>
      <c r="C12" s="251">
        <v>637</v>
      </c>
      <c r="D12" s="310">
        <v>636</v>
      </c>
      <c r="E12" s="311">
        <v>53</v>
      </c>
      <c r="F12" s="225">
        <v>375</v>
      </c>
      <c r="G12" s="251">
        <f t="shared" ref="G12:G23" si="0">H12+I12</f>
        <v>25166</v>
      </c>
      <c r="H12" s="363">
        <v>215</v>
      </c>
      <c r="I12" s="225">
        <v>24951</v>
      </c>
      <c r="J12" s="312">
        <v>283</v>
      </c>
      <c r="K12" s="225">
        <v>24883</v>
      </c>
      <c r="L12" s="225">
        <v>337</v>
      </c>
      <c r="M12" s="314">
        <v>2304</v>
      </c>
      <c r="N12" s="369">
        <v>360</v>
      </c>
      <c r="O12" s="77">
        <v>1944</v>
      </c>
      <c r="P12" s="316">
        <v>10019</v>
      </c>
      <c r="Q12" s="315">
        <v>374</v>
      </c>
    </row>
    <row r="13" spans="1:17">
      <c r="A13" s="328" t="s">
        <v>89</v>
      </c>
      <c r="B13" s="355" t="s">
        <v>29</v>
      </c>
      <c r="C13" s="345">
        <v>641</v>
      </c>
      <c r="D13" s="213">
        <v>640</v>
      </c>
      <c r="E13" s="215">
        <v>53</v>
      </c>
      <c r="F13" s="98">
        <v>383</v>
      </c>
      <c r="G13" s="266">
        <f t="shared" si="0"/>
        <v>25451</v>
      </c>
      <c r="H13" s="322">
        <v>207</v>
      </c>
      <c r="I13" s="313">
        <v>25244</v>
      </c>
      <c r="J13" s="213">
        <v>218</v>
      </c>
      <c r="K13" s="98">
        <v>25233</v>
      </c>
      <c r="L13" s="98">
        <v>325</v>
      </c>
      <c r="M13" s="87">
        <v>2315</v>
      </c>
      <c r="N13" s="370">
        <v>363</v>
      </c>
      <c r="O13" s="88">
        <v>1952</v>
      </c>
      <c r="P13" s="317">
        <v>10149</v>
      </c>
      <c r="Q13" s="313">
        <v>367</v>
      </c>
    </row>
    <row r="14" spans="1:17">
      <c r="A14" s="328" t="s">
        <v>89</v>
      </c>
      <c r="B14" s="355" t="s">
        <v>30</v>
      </c>
      <c r="C14" s="309">
        <v>643</v>
      </c>
      <c r="D14" s="213">
        <v>642</v>
      </c>
      <c r="E14" s="215">
        <v>54</v>
      </c>
      <c r="F14" s="70">
        <v>384</v>
      </c>
      <c r="G14" s="266">
        <f t="shared" si="0"/>
        <v>25626</v>
      </c>
      <c r="H14" s="322">
        <v>202</v>
      </c>
      <c r="I14" s="313">
        <v>25424</v>
      </c>
      <c r="J14" s="213">
        <v>266</v>
      </c>
      <c r="K14" s="98">
        <v>25360</v>
      </c>
      <c r="L14" s="70">
        <v>389</v>
      </c>
      <c r="M14" s="87">
        <v>2361</v>
      </c>
      <c r="N14" s="370">
        <v>365</v>
      </c>
      <c r="O14" s="88">
        <v>1996</v>
      </c>
      <c r="P14" s="317">
        <v>10220</v>
      </c>
      <c r="Q14" s="317">
        <v>352</v>
      </c>
    </row>
    <row r="15" spans="1:17">
      <c r="A15" s="328" t="s">
        <v>89</v>
      </c>
      <c r="B15" s="355" t="s">
        <v>31</v>
      </c>
      <c r="C15" s="309">
        <v>650</v>
      </c>
      <c r="D15" s="213">
        <v>649</v>
      </c>
      <c r="E15" s="215">
        <v>54</v>
      </c>
      <c r="F15" s="70">
        <v>385</v>
      </c>
      <c r="G15" s="266">
        <f t="shared" si="0"/>
        <v>25576</v>
      </c>
      <c r="H15" s="322">
        <v>202</v>
      </c>
      <c r="I15" s="313">
        <v>25374</v>
      </c>
      <c r="J15" s="361">
        <v>266</v>
      </c>
      <c r="K15" s="98">
        <v>25310</v>
      </c>
      <c r="L15" s="70">
        <v>395</v>
      </c>
      <c r="M15" s="87">
        <v>2407</v>
      </c>
      <c r="N15" s="370">
        <v>445</v>
      </c>
      <c r="O15" s="88">
        <v>1962</v>
      </c>
      <c r="P15" s="317">
        <v>10282</v>
      </c>
      <c r="Q15" s="317">
        <v>352</v>
      </c>
    </row>
    <row r="16" spans="1:17">
      <c r="A16" s="328" t="s">
        <v>89</v>
      </c>
      <c r="B16" s="355" t="s">
        <v>32</v>
      </c>
      <c r="C16" s="309">
        <v>653</v>
      </c>
      <c r="D16" s="213">
        <v>652</v>
      </c>
      <c r="E16" s="215">
        <v>54</v>
      </c>
      <c r="F16" s="98">
        <v>385</v>
      </c>
      <c r="G16" s="266">
        <f t="shared" si="0"/>
        <v>26104</v>
      </c>
      <c r="H16" s="322">
        <v>215</v>
      </c>
      <c r="I16" s="313">
        <v>25889</v>
      </c>
      <c r="J16" s="361">
        <v>252</v>
      </c>
      <c r="K16" s="98">
        <v>25852</v>
      </c>
      <c r="L16" s="70">
        <v>412</v>
      </c>
      <c r="M16" s="87">
        <v>2472</v>
      </c>
      <c r="N16" s="370">
        <v>445</v>
      </c>
      <c r="O16" s="88">
        <v>2027</v>
      </c>
      <c r="P16" s="313">
        <v>10442</v>
      </c>
      <c r="Q16" s="317">
        <v>363</v>
      </c>
    </row>
    <row r="17" spans="1:48">
      <c r="A17" s="338" t="s">
        <v>89</v>
      </c>
      <c r="B17" s="355" t="s">
        <v>33</v>
      </c>
      <c r="C17" s="309">
        <v>655</v>
      </c>
      <c r="D17" s="321">
        <v>654</v>
      </c>
      <c r="E17" s="366">
        <v>54</v>
      </c>
      <c r="F17" s="70">
        <v>384</v>
      </c>
      <c r="G17" s="266">
        <f t="shared" si="0"/>
        <v>26757</v>
      </c>
      <c r="H17" s="364">
        <v>205</v>
      </c>
      <c r="I17" s="393">
        <v>26552</v>
      </c>
      <c r="J17" s="213">
        <v>245</v>
      </c>
      <c r="K17" s="390">
        <v>26512</v>
      </c>
      <c r="L17" s="212">
        <v>415</v>
      </c>
      <c r="M17" s="392">
        <v>2481</v>
      </c>
      <c r="N17" s="370">
        <v>449</v>
      </c>
      <c r="O17" s="391">
        <v>2032</v>
      </c>
      <c r="P17" s="317">
        <v>10801</v>
      </c>
      <c r="Q17" s="317">
        <v>374</v>
      </c>
    </row>
    <row r="18" spans="1:48">
      <c r="A18" s="338" t="s">
        <v>89</v>
      </c>
      <c r="B18" s="70" t="s">
        <v>34</v>
      </c>
      <c r="C18" s="266">
        <v>658</v>
      </c>
      <c r="D18" s="213">
        <v>657</v>
      </c>
      <c r="E18" s="361">
        <v>54</v>
      </c>
      <c r="F18" s="98">
        <v>385</v>
      </c>
      <c r="G18" s="266">
        <f t="shared" si="0"/>
        <v>27654</v>
      </c>
      <c r="H18" s="364">
        <v>211</v>
      </c>
      <c r="I18" s="393">
        <v>27443</v>
      </c>
      <c r="J18" s="213">
        <v>247</v>
      </c>
      <c r="K18" s="390">
        <v>27407</v>
      </c>
      <c r="L18" s="212">
        <v>427</v>
      </c>
      <c r="M18" s="105">
        <v>2490</v>
      </c>
      <c r="N18" s="389">
        <v>449</v>
      </c>
      <c r="O18" s="390">
        <v>2041</v>
      </c>
      <c r="P18" s="317">
        <v>11098</v>
      </c>
      <c r="Q18" s="317">
        <v>377</v>
      </c>
    </row>
    <row r="19" spans="1:48">
      <c r="A19" s="338" t="s">
        <v>89</v>
      </c>
      <c r="B19" s="98" t="s">
        <v>35</v>
      </c>
      <c r="C19" s="345">
        <v>665</v>
      </c>
      <c r="D19" s="213">
        <v>664</v>
      </c>
      <c r="E19" s="361">
        <v>54</v>
      </c>
      <c r="F19" s="70">
        <v>387</v>
      </c>
      <c r="G19" s="266">
        <f t="shared" si="0"/>
        <v>27759</v>
      </c>
      <c r="H19" s="364">
        <v>221</v>
      </c>
      <c r="I19" s="393">
        <v>27538</v>
      </c>
      <c r="J19" s="213">
        <v>244</v>
      </c>
      <c r="K19" s="390">
        <v>27515</v>
      </c>
      <c r="L19" s="212">
        <v>443</v>
      </c>
      <c r="M19" s="105">
        <v>2508</v>
      </c>
      <c r="N19" s="389">
        <v>449</v>
      </c>
      <c r="O19" s="390">
        <v>2059</v>
      </c>
      <c r="P19" s="317">
        <v>11128</v>
      </c>
      <c r="Q19" s="317">
        <v>393</v>
      </c>
    </row>
    <row r="20" spans="1:48">
      <c r="A20" s="338" t="s">
        <v>89</v>
      </c>
      <c r="B20" s="98" t="s">
        <v>36</v>
      </c>
      <c r="C20" s="345">
        <v>669</v>
      </c>
      <c r="D20" s="213">
        <v>668</v>
      </c>
      <c r="E20" s="361">
        <v>54</v>
      </c>
      <c r="F20" s="70">
        <v>390</v>
      </c>
      <c r="G20" s="266">
        <f t="shared" si="0"/>
        <v>28103</v>
      </c>
      <c r="H20" s="364">
        <v>227</v>
      </c>
      <c r="I20" s="393">
        <v>27876</v>
      </c>
      <c r="J20" s="213">
        <v>235</v>
      </c>
      <c r="K20" s="390">
        <v>27868</v>
      </c>
      <c r="L20" s="212">
        <v>446</v>
      </c>
      <c r="M20" s="105">
        <v>2541</v>
      </c>
      <c r="N20" s="389">
        <v>453</v>
      </c>
      <c r="O20" s="390">
        <v>2088</v>
      </c>
      <c r="P20" s="317">
        <v>11309</v>
      </c>
      <c r="Q20" s="317">
        <v>395</v>
      </c>
    </row>
    <row r="21" spans="1:48">
      <c r="A21" s="338"/>
      <c r="B21" s="98" t="s">
        <v>37</v>
      </c>
      <c r="C21" s="309">
        <v>674</v>
      </c>
      <c r="D21" s="213">
        <v>673</v>
      </c>
      <c r="E21" s="361">
        <v>54</v>
      </c>
      <c r="F21" s="70">
        <v>393</v>
      </c>
      <c r="G21" s="266">
        <f t="shared" si="0"/>
        <v>28800</v>
      </c>
      <c r="H21" s="364">
        <v>229</v>
      </c>
      <c r="I21" s="393">
        <v>28571</v>
      </c>
      <c r="J21" s="213">
        <v>234</v>
      </c>
      <c r="K21" s="390">
        <v>28566</v>
      </c>
      <c r="L21" s="212">
        <v>451</v>
      </c>
      <c r="M21" s="105">
        <v>2589</v>
      </c>
      <c r="N21" s="389">
        <v>440</v>
      </c>
      <c r="O21" s="390">
        <v>2149</v>
      </c>
      <c r="P21" s="317">
        <v>11508</v>
      </c>
      <c r="Q21" s="317">
        <v>411</v>
      </c>
    </row>
    <row r="22" spans="1:48">
      <c r="A22" s="338"/>
      <c r="B22" s="98" t="s">
        <v>38</v>
      </c>
      <c r="C22" s="309">
        <v>677</v>
      </c>
      <c r="D22" s="213">
        <v>677</v>
      </c>
      <c r="E22" s="361">
        <v>55</v>
      </c>
      <c r="F22" s="70">
        <v>394</v>
      </c>
      <c r="G22" s="266">
        <f t="shared" si="0"/>
        <v>29595</v>
      </c>
      <c r="H22" s="364">
        <v>235</v>
      </c>
      <c r="I22" s="393">
        <v>29360</v>
      </c>
      <c r="J22" s="213">
        <v>233</v>
      </c>
      <c r="K22" s="390">
        <v>29362</v>
      </c>
      <c r="L22" s="212">
        <v>469</v>
      </c>
      <c r="M22" s="105">
        <v>2613</v>
      </c>
      <c r="N22" s="389">
        <v>440</v>
      </c>
      <c r="O22" s="390">
        <v>2173</v>
      </c>
      <c r="P22" s="317">
        <v>11862</v>
      </c>
      <c r="Q22" s="317">
        <v>424</v>
      </c>
    </row>
    <row r="23" spans="1:48" ht="15.75" thickBot="1">
      <c r="A23" s="338"/>
      <c r="B23" s="98" t="s">
        <v>39</v>
      </c>
      <c r="C23" s="309">
        <v>686</v>
      </c>
      <c r="D23" s="213">
        <v>686</v>
      </c>
      <c r="E23" s="477">
        <v>57</v>
      </c>
      <c r="F23" s="390">
        <v>394</v>
      </c>
      <c r="G23" s="345">
        <f t="shared" si="0"/>
        <v>30148</v>
      </c>
      <c r="H23" s="364">
        <v>245</v>
      </c>
      <c r="I23" s="393">
        <v>29903</v>
      </c>
      <c r="J23" s="70">
        <v>225</v>
      </c>
      <c r="K23" s="437">
        <v>29923</v>
      </c>
      <c r="L23" s="212">
        <v>471</v>
      </c>
      <c r="M23" s="105">
        <v>2628</v>
      </c>
      <c r="N23" s="438">
        <v>440</v>
      </c>
      <c r="O23" s="98">
        <v>2188</v>
      </c>
      <c r="P23" s="396">
        <v>12196</v>
      </c>
      <c r="Q23" s="317">
        <v>437</v>
      </c>
      <c r="R23" s="123"/>
    </row>
    <row r="24" spans="1:48">
      <c r="A24" s="329">
        <v>2026</v>
      </c>
      <c r="B24" s="356" t="s">
        <v>67</v>
      </c>
      <c r="C24" s="436">
        <v>688</v>
      </c>
      <c r="D24" s="310">
        <v>688</v>
      </c>
      <c r="E24" s="478">
        <v>57</v>
      </c>
      <c r="F24" s="225">
        <v>394</v>
      </c>
      <c r="G24" s="251">
        <f t="shared" ref="G24:G26" si="1">H24+I24</f>
        <v>30503</v>
      </c>
      <c r="H24" s="363">
        <v>249</v>
      </c>
      <c r="I24" s="225">
        <v>30254</v>
      </c>
      <c r="J24" s="479">
        <v>225</v>
      </c>
      <c r="K24" s="225">
        <v>30278</v>
      </c>
      <c r="L24" s="225">
        <v>479</v>
      </c>
      <c r="M24" s="314">
        <v>2569</v>
      </c>
      <c r="N24" s="369">
        <v>442</v>
      </c>
      <c r="O24" s="77">
        <v>2127</v>
      </c>
      <c r="P24" s="316">
        <v>12281</v>
      </c>
      <c r="Q24" s="315">
        <v>446</v>
      </c>
    </row>
    <row r="25" spans="1:48">
      <c r="A25" s="338"/>
      <c r="B25" s="355" t="s">
        <v>40</v>
      </c>
      <c r="C25" s="392">
        <v>684</v>
      </c>
      <c r="D25" s="361">
        <v>684</v>
      </c>
      <c r="E25" s="361">
        <v>57</v>
      </c>
      <c r="F25" s="70">
        <v>394</v>
      </c>
      <c r="G25" s="459">
        <f t="shared" si="1"/>
        <v>30949</v>
      </c>
      <c r="H25" s="460">
        <v>256</v>
      </c>
      <c r="I25" s="70">
        <v>30693</v>
      </c>
      <c r="J25" s="213">
        <v>145</v>
      </c>
      <c r="K25" s="98">
        <v>30804</v>
      </c>
      <c r="L25" s="70">
        <v>506</v>
      </c>
      <c r="M25" s="461">
        <v>2570</v>
      </c>
      <c r="N25" s="389">
        <v>442</v>
      </c>
      <c r="O25" s="70">
        <v>2128</v>
      </c>
      <c r="P25" s="212">
        <v>12496</v>
      </c>
      <c r="Q25" s="70">
        <v>469</v>
      </c>
      <c r="R25" s="123"/>
    </row>
    <row r="26" spans="1:48">
      <c r="A26" s="338"/>
      <c r="B26" s="355" t="s">
        <v>41</v>
      </c>
      <c r="C26" s="105">
        <v>684</v>
      </c>
      <c r="D26" s="361">
        <v>684</v>
      </c>
      <c r="E26" s="361">
        <v>57</v>
      </c>
      <c r="F26" s="70">
        <v>394</v>
      </c>
      <c r="G26" s="266">
        <f t="shared" si="1"/>
        <v>31187</v>
      </c>
      <c r="H26" s="475">
        <v>260</v>
      </c>
      <c r="I26" s="390">
        <v>30927</v>
      </c>
      <c r="J26" s="213">
        <v>133</v>
      </c>
      <c r="K26" s="70">
        <v>31054</v>
      </c>
      <c r="L26" s="212">
        <v>539</v>
      </c>
      <c r="M26" s="87">
        <v>2594</v>
      </c>
      <c r="N26" s="480">
        <v>440</v>
      </c>
      <c r="O26" s="70">
        <v>2154</v>
      </c>
      <c r="P26" s="212">
        <v>12727</v>
      </c>
      <c r="Q26" s="212">
        <v>499</v>
      </c>
    </row>
    <row r="27" spans="1:48">
      <c r="B27" s="476" t="s">
        <v>42</v>
      </c>
      <c r="C27" s="34" t="s">
        <v>43</v>
      </c>
      <c r="D27" s="387"/>
      <c r="E27" s="387"/>
      <c r="F27" s="34"/>
      <c r="G27" s="34"/>
      <c r="H27" s="388"/>
      <c r="I27" s="34"/>
      <c r="N27" s="388"/>
    </row>
    <row r="28" spans="1:48">
      <c r="B28" s="34"/>
      <c r="C28" s="34" t="s">
        <v>44</v>
      </c>
      <c r="D28" s="34"/>
      <c r="E28" s="34"/>
      <c r="F28" s="34"/>
      <c r="G28" s="34"/>
      <c r="H28" s="34"/>
      <c r="J28" s="61"/>
      <c r="K28" s="61"/>
      <c r="L28" s="61"/>
    </row>
    <row r="29" spans="1:48">
      <c r="C29" s="34" t="s">
        <v>90</v>
      </c>
      <c r="H29" s="34"/>
    </row>
    <row r="30" spans="1:48" s="1" customFormat="1">
      <c r="A30" s="517" t="s">
        <v>45</v>
      </c>
      <c r="B30" s="517"/>
      <c r="C30" s="360" t="s">
        <v>46</v>
      </c>
      <c r="D30" s="3"/>
      <c r="E30" s="2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15.75" customHeight="1">
      <c r="H31" s="102"/>
      <c r="O31" s="61"/>
    </row>
    <row r="32" spans="1:48" ht="15.75" customHeight="1">
      <c r="C32" s="61"/>
      <c r="N32" s="61"/>
    </row>
    <row r="33" spans="27:41" ht="15.75" customHeight="1"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</row>
    <row r="34" spans="27:41" ht="15.75" customHeight="1"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</row>
    <row r="35" spans="27:41" ht="15" customHeight="1"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</row>
    <row r="36" spans="27:41" ht="15" customHeight="1"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</row>
    <row r="37" spans="27:41"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</row>
    <row r="38" spans="27:41"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</row>
    <row r="39" spans="27:41"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</row>
    <row r="40" spans="27:41"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</row>
    <row r="41" spans="27:41"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</row>
    <row r="42" spans="27:41"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</row>
    <row r="43" spans="27:41"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</row>
    <row r="44" spans="27:41"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</row>
    <row r="45" spans="27:41"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</row>
    <row r="46" spans="27:41"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</row>
    <row r="47" spans="27:41"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</row>
    <row r="48" spans="27:41"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</row>
    <row r="49" spans="27:41"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</row>
    <row r="50" spans="27:41"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</row>
  </sheetData>
  <mergeCells count="19">
    <mergeCell ref="A30:B30"/>
    <mergeCell ref="C2:G2"/>
    <mergeCell ref="C7:C10"/>
    <mergeCell ref="G7:G10"/>
    <mergeCell ref="M7:M10"/>
    <mergeCell ref="D8:D10"/>
    <mergeCell ref="E8:E10"/>
    <mergeCell ref="F8:F10"/>
    <mergeCell ref="H8:H10"/>
    <mergeCell ref="I8:I10"/>
    <mergeCell ref="J8:K8"/>
    <mergeCell ref="J9:J10"/>
    <mergeCell ref="K9:K10"/>
    <mergeCell ref="L8:L10"/>
    <mergeCell ref="P8:Q8"/>
    <mergeCell ref="P9:P10"/>
    <mergeCell ref="Q9:Q10"/>
    <mergeCell ref="N8:N10"/>
    <mergeCell ref="O8:O10"/>
  </mergeCells>
  <hyperlinks>
    <hyperlink ref="C30" r:id="rId1" xr:uid="{E445B5DA-8ABD-4B51-97F1-C73606487123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T71"/>
  <sheetViews>
    <sheetView zoomScale="91" zoomScaleNormal="91" workbookViewId="0">
      <pane xSplit="2" ySplit="4" topLeftCell="C5" activePane="bottomRight" state="frozen"/>
      <selection pane="bottomRight" activeCell="AR54" sqref="AR54"/>
      <selection pane="bottomLeft" activeCell="A12" sqref="A12"/>
      <selection pane="topRight" activeCell="C1" sqref="C1"/>
    </sheetView>
  </sheetViews>
  <sheetFormatPr defaultColWidth="9.140625" defaultRowHeight="15"/>
  <cols>
    <col min="1" max="1" width="6.7109375" style="108" bestFit="1" customWidth="1"/>
    <col min="2" max="2" width="12" style="108" customWidth="1"/>
    <col min="3" max="3" width="20.5703125" style="110" customWidth="1"/>
    <col min="4" max="4" width="12.28515625" style="110" bestFit="1" customWidth="1"/>
    <col min="5" max="5" width="14" style="110" bestFit="1" customWidth="1"/>
    <col min="6" max="6" width="19.140625" style="110" bestFit="1" customWidth="1"/>
    <col min="7" max="7" width="12.28515625" style="110" bestFit="1" customWidth="1"/>
    <col min="8" max="8" width="12.28515625" style="180" bestFit="1" customWidth="1"/>
    <col min="9" max="9" width="13.85546875" style="178" bestFit="1" customWidth="1"/>
    <col min="10" max="10" width="18.5703125" style="179" bestFit="1" customWidth="1"/>
    <col min="11" max="11" width="16.7109375" style="178" bestFit="1" customWidth="1"/>
    <col min="12" max="12" width="18.5703125" style="178" bestFit="1" customWidth="1"/>
    <col min="13" max="14" width="16.7109375" style="179" bestFit="1" customWidth="1"/>
    <col min="15" max="15" width="15.7109375" style="179" bestFit="1" customWidth="1"/>
    <col min="16" max="16" width="12.28515625" style="3" bestFit="1" customWidth="1"/>
    <col min="17" max="17" width="16.85546875" style="199" bestFit="1" customWidth="1"/>
    <col min="18" max="18" width="18.28515625" style="199" bestFit="1" customWidth="1"/>
    <col min="19" max="19" width="11.140625" style="3" bestFit="1" customWidth="1"/>
    <col min="20" max="20" width="15.28515625" style="199" bestFit="1" customWidth="1"/>
    <col min="21" max="21" width="10.140625" style="199" bestFit="1" customWidth="1"/>
    <col min="22" max="22" width="10" style="3" bestFit="1" customWidth="1"/>
    <col min="23" max="23" width="11" style="194" customWidth="1"/>
    <col min="24" max="24" width="10.85546875" style="194" customWidth="1"/>
    <col min="25" max="25" width="9.85546875" style="3" customWidth="1"/>
    <col min="26" max="26" width="11" style="3" customWidth="1"/>
    <col min="27" max="27" width="8.7109375" style="3" customWidth="1"/>
    <col min="28" max="28" width="8.85546875" style="3" customWidth="1"/>
    <col min="29" max="29" width="9.28515625" style="3" customWidth="1"/>
    <col min="30" max="30" width="12.5703125" style="3" customWidth="1"/>
    <col min="31" max="31" width="13.42578125" style="3" customWidth="1"/>
    <col min="32" max="32" width="13.85546875" style="3" customWidth="1"/>
    <col min="33" max="33" width="14.85546875" style="49" customWidth="1"/>
    <col min="34" max="34" width="15" style="3" customWidth="1"/>
    <col min="35" max="35" width="12.42578125" style="3" customWidth="1"/>
    <col min="36" max="36" width="16" style="3" customWidth="1"/>
    <col min="37" max="37" width="13.140625" style="3" customWidth="1"/>
    <col min="38" max="38" width="14.85546875" style="3" customWidth="1"/>
    <col min="39" max="41" width="25.140625" style="3" customWidth="1"/>
    <col min="42" max="42" width="10.85546875" style="3" customWidth="1"/>
    <col min="43" max="43" width="10" style="3" bestFit="1" customWidth="1"/>
    <col min="44" max="44" width="15.42578125" style="3" customWidth="1"/>
    <col min="45" max="48" width="9.140625" style="110"/>
    <col min="49" max="51" width="9.42578125" style="110" customWidth="1"/>
    <col min="52" max="53" width="9.140625" style="110"/>
    <col min="54" max="54" width="9.42578125" style="110" customWidth="1"/>
    <col min="55" max="56" width="9.140625" style="110"/>
    <col min="57" max="57" width="9.42578125" style="110" customWidth="1"/>
    <col min="58" max="70" width="9.140625" style="110"/>
    <col min="71" max="16384" width="9.140625" style="108"/>
  </cols>
  <sheetData>
    <row r="1" spans="1:70" ht="19.5" customHeight="1">
      <c r="C1" s="108"/>
      <c r="D1" s="108"/>
      <c r="E1" s="108"/>
      <c r="F1" s="109"/>
      <c r="G1" s="109"/>
      <c r="H1" s="173"/>
      <c r="I1" s="174"/>
      <c r="J1" s="175"/>
      <c r="K1" s="174"/>
      <c r="L1" s="174"/>
      <c r="M1" s="175"/>
      <c r="N1" s="175"/>
      <c r="O1" s="175"/>
      <c r="P1" s="176"/>
      <c r="Q1" s="198"/>
      <c r="R1" s="198"/>
      <c r="S1" s="176"/>
      <c r="T1" s="198"/>
      <c r="U1" s="198"/>
      <c r="V1" s="176"/>
      <c r="W1" s="193"/>
      <c r="X1" s="193"/>
      <c r="Y1" s="176"/>
      <c r="Z1" s="176"/>
      <c r="AA1" s="176"/>
      <c r="AB1" s="176"/>
      <c r="AC1" s="176"/>
      <c r="AD1" s="176"/>
      <c r="AE1" s="176"/>
      <c r="AF1" s="176"/>
      <c r="AG1" s="176"/>
    </row>
    <row r="2" spans="1:70" ht="19.5" customHeight="1">
      <c r="C2" s="681" t="s">
        <v>91</v>
      </c>
      <c r="D2" s="681"/>
      <c r="E2" s="681"/>
      <c r="F2" s="681"/>
      <c r="G2" s="491"/>
      <c r="H2" s="177"/>
      <c r="AE2" s="176"/>
      <c r="AF2" s="176"/>
      <c r="AG2" s="176"/>
    </row>
    <row r="3" spans="1:70" s="110" customFormat="1" ht="19.5">
      <c r="C3" s="5"/>
      <c r="H3" s="180"/>
      <c r="I3" s="178"/>
      <c r="J3" s="179"/>
      <c r="K3" s="178"/>
      <c r="L3" s="178"/>
      <c r="M3" s="179"/>
      <c r="N3" s="179"/>
      <c r="O3" s="179"/>
      <c r="P3" s="3"/>
      <c r="Q3" s="199"/>
      <c r="R3" s="199"/>
      <c r="S3" s="3"/>
      <c r="T3" s="199"/>
      <c r="U3" s="199"/>
      <c r="V3" s="3"/>
      <c r="W3" s="194"/>
      <c r="X3" s="194"/>
      <c r="Y3" s="3"/>
      <c r="Z3" s="3"/>
      <c r="AA3" s="3"/>
      <c r="AB3" s="3"/>
      <c r="AC3" s="3"/>
      <c r="AD3" s="3"/>
      <c r="AE3" s="176"/>
      <c r="AF3" s="176"/>
      <c r="AG3" s="176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70" ht="20.25" thickBot="1">
      <c r="AE4" s="176"/>
      <c r="AF4" s="176"/>
      <c r="AG4" s="176"/>
    </row>
    <row r="5" spans="1:70" ht="15" customHeight="1">
      <c r="C5" s="111"/>
      <c r="D5" s="112"/>
      <c r="E5" s="112"/>
      <c r="F5" s="682" t="s">
        <v>92</v>
      </c>
      <c r="G5" s="682"/>
      <c r="H5" s="682"/>
      <c r="I5" s="181"/>
      <c r="J5" s="182"/>
      <c r="K5" s="181"/>
      <c r="L5" s="181"/>
      <c r="M5" s="683" t="s">
        <v>93</v>
      </c>
      <c r="N5" s="683"/>
      <c r="O5" s="683"/>
      <c r="P5" s="683"/>
      <c r="Q5" s="200"/>
      <c r="R5" s="200"/>
      <c r="S5" s="6"/>
      <c r="T5" s="200"/>
      <c r="U5" s="200"/>
      <c r="V5" s="6"/>
      <c r="W5" s="195"/>
      <c r="X5" s="195"/>
      <c r="Y5" s="6"/>
      <c r="Z5" s="6"/>
      <c r="AA5" s="6"/>
      <c r="AB5" s="6"/>
      <c r="AC5" s="6"/>
      <c r="AD5" s="6"/>
      <c r="AE5" s="6"/>
      <c r="AF5" s="6"/>
      <c r="AG5" s="683" t="s">
        <v>94</v>
      </c>
      <c r="AH5" s="683"/>
      <c r="AI5" s="683"/>
      <c r="AJ5" s="683"/>
      <c r="AK5" s="6"/>
      <c r="AL5" s="6"/>
      <c r="AM5" s="679" t="s">
        <v>95</v>
      </c>
      <c r="AN5" s="489"/>
      <c r="AO5" s="489"/>
      <c r="AP5" s="679" t="s">
        <v>96</v>
      </c>
      <c r="AQ5" s="679"/>
      <c r="AR5" s="680"/>
    </row>
    <row r="6" spans="1:70" ht="27" customHeight="1" thickBot="1">
      <c r="C6" s="113"/>
      <c r="D6" s="114"/>
      <c r="E6" s="114"/>
      <c r="F6" s="672"/>
      <c r="G6" s="672"/>
      <c r="H6" s="672"/>
      <c r="I6" s="183"/>
      <c r="J6" s="184"/>
      <c r="K6" s="183"/>
      <c r="L6" s="183"/>
      <c r="M6" s="674"/>
      <c r="N6" s="674"/>
      <c r="O6" s="674"/>
      <c r="P6" s="674"/>
      <c r="Q6" s="201"/>
      <c r="R6" s="201"/>
      <c r="S6" s="8"/>
      <c r="T6" s="201"/>
      <c r="U6" s="201"/>
      <c r="V6" s="8"/>
      <c r="W6" s="196"/>
      <c r="X6" s="196"/>
      <c r="Y6" s="8"/>
      <c r="Z6" s="8"/>
      <c r="AA6" s="8"/>
      <c r="AB6" s="8"/>
      <c r="AC6" s="8"/>
      <c r="AD6" s="8"/>
      <c r="AE6" s="8"/>
      <c r="AF6" s="8"/>
      <c r="AG6" s="674"/>
      <c r="AH6" s="674"/>
      <c r="AI6" s="674"/>
      <c r="AJ6" s="674"/>
      <c r="AK6" s="8"/>
      <c r="AL6" s="8"/>
      <c r="AM6" s="676"/>
      <c r="AN6" s="490"/>
      <c r="AO6" s="490"/>
      <c r="AP6" s="676"/>
      <c r="AQ6" s="676"/>
      <c r="AR6" s="678"/>
    </row>
    <row r="7" spans="1:70" ht="15.75" customHeight="1" thickBot="1">
      <c r="C7" s="602" t="s">
        <v>97</v>
      </c>
      <c r="D7" s="603"/>
      <c r="E7" s="604"/>
      <c r="F7" s="602" t="s">
        <v>98</v>
      </c>
      <c r="G7" s="611"/>
      <c r="H7" s="611"/>
      <c r="I7" s="611"/>
      <c r="J7" s="611"/>
      <c r="K7" s="611"/>
      <c r="L7" s="611"/>
      <c r="M7" s="612" t="s">
        <v>99</v>
      </c>
      <c r="N7" s="612"/>
      <c r="O7" s="612"/>
      <c r="P7" s="10"/>
      <c r="Q7" s="202"/>
      <c r="R7" s="202"/>
      <c r="S7" s="10"/>
      <c r="T7" s="202"/>
      <c r="U7" s="202"/>
      <c r="V7" s="10"/>
      <c r="W7" s="197"/>
      <c r="X7" s="197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616" t="s">
        <v>100</v>
      </c>
      <c r="AN7" s="616" t="s">
        <v>101</v>
      </c>
      <c r="AO7" s="616" t="s">
        <v>102</v>
      </c>
      <c r="AP7" s="652" t="s">
        <v>103</v>
      </c>
      <c r="AQ7" s="652"/>
      <c r="AR7" s="653"/>
    </row>
    <row r="8" spans="1:70" ht="15.75" customHeight="1" thickBot="1">
      <c r="C8" s="605"/>
      <c r="D8" s="606"/>
      <c r="E8" s="607"/>
      <c r="F8" s="605"/>
      <c r="G8" s="655" t="s">
        <v>104</v>
      </c>
      <c r="H8" s="656"/>
      <c r="I8" s="657"/>
      <c r="J8" s="640" t="s">
        <v>105</v>
      </c>
      <c r="K8" s="641"/>
      <c r="L8" s="642"/>
      <c r="M8" s="613"/>
      <c r="N8" s="613"/>
      <c r="O8" s="614"/>
      <c r="P8" s="666" t="s">
        <v>54</v>
      </c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7"/>
      <c r="AD8" s="668"/>
      <c r="AE8" s="666"/>
      <c r="AF8" s="667"/>
      <c r="AG8" s="619" t="s">
        <v>106</v>
      </c>
      <c r="AH8" s="620"/>
      <c r="AI8" s="621"/>
      <c r="AJ8" s="628" t="s">
        <v>107</v>
      </c>
      <c r="AK8" s="628"/>
      <c r="AL8" s="629"/>
      <c r="AM8" s="617"/>
      <c r="AN8" s="617"/>
      <c r="AO8" s="617"/>
      <c r="AP8" s="613"/>
      <c r="AQ8" s="613"/>
      <c r="AR8" s="614"/>
    </row>
    <row r="9" spans="1:70" ht="15" customHeight="1">
      <c r="C9" s="605"/>
      <c r="D9" s="606"/>
      <c r="E9" s="607"/>
      <c r="F9" s="605"/>
      <c r="G9" s="658"/>
      <c r="H9" s="659"/>
      <c r="I9" s="660"/>
      <c r="J9" s="643"/>
      <c r="K9" s="644"/>
      <c r="L9" s="645"/>
      <c r="M9" s="613"/>
      <c r="N9" s="613"/>
      <c r="O9" s="613"/>
      <c r="P9" s="634" t="s">
        <v>108</v>
      </c>
      <c r="Q9" s="635"/>
      <c r="R9" s="636"/>
      <c r="S9" s="634" t="s">
        <v>109</v>
      </c>
      <c r="T9" s="635"/>
      <c r="U9" s="636"/>
      <c r="V9" s="640" t="s">
        <v>110</v>
      </c>
      <c r="W9" s="641"/>
      <c r="X9" s="642"/>
      <c r="Y9" s="634" t="s">
        <v>111</v>
      </c>
      <c r="Z9" s="635"/>
      <c r="AA9" s="636"/>
      <c r="AB9" s="634" t="s">
        <v>112</v>
      </c>
      <c r="AC9" s="635"/>
      <c r="AD9" s="636"/>
      <c r="AE9" s="649" t="s">
        <v>113</v>
      </c>
      <c r="AF9" s="641" t="s">
        <v>114</v>
      </c>
      <c r="AG9" s="622"/>
      <c r="AH9" s="623"/>
      <c r="AI9" s="624"/>
      <c r="AJ9" s="630"/>
      <c r="AK9" s="630"/>
      <c r="AL9" s="631"/>
      <c r="AM9" s="617"/>
      <c r="AN9" s="617"/>
      <c r="AO9" s="617"/>
      <c r="AP9" s="613"/>
      <c r="AQ9" s="613"/>
      <c r="AR9" s="614"/>
    </row>
    <row r="10" spans="1:70" ht="45.75" customHeight="1" thickBot="1">
      <c r="C10" s="608"/>
      <c r="D10" s="609"/>
      <c r="E10" s="610"/>
      <c r="F10" s="608"/>
      <c r="G10" s="661"/>
      <c r="H10" s="662"/>
      <c r="I10" s="663"/>
      <c r="J10" s="664"/>
      <c r="K10" s="651"/>
      <c r="L10" s="665"/>
      <c r="M10" s="615"/>
      <c r="N10" s="615"/>
      <c r="O10" s="615"/>
      <c r="P10" s="637"/>
      <c r="Q10" s="638"/>
      <c r="R10" s="639"/>
      <c r="S10" s="637"/>
      <c r="T10" s="638"/>
      <c r="U10" s="639"/>
      <c r="V10" s="643"/>
      <c r="W10" s="644"/>
      <c r="X10" s="645"/>
      <c r="Y10" s="637"/>
      <c r="Z10" s="638"/>
      <c r="AA10" s="639"/>
      <c r="AB10" s="646"/>
      <c r="AC10" s="647"/>
      <c r="AD10" s="648"/>
      <c r="AE10" s="650"/>
      <c r="AF10" s="651"/>
      <c r="AG10" s="625"/>
      <c r="AH10" s="626"/>
      <c r="AI10" s="627"/>
      <c r="AJ10" s="632"/>
      <c r="AK10" s="632"/>
      <c r="AL10" s="633"/>
      <c r="AM10" s="618"/>
      <c r="AN10" s="618"/>
      <c r="AO10" s="618"/>
      <c r="AP10" s="615"/>
      <c r="AQ10" s="615"/>
      <c r="AR10" s="654"/>
    </row>
    <row r="11" spans="1:70" ht="15.75" thickBot="1">
      <c r="A11" s="115" t="s">
        <v>22</v>
      </c>
      <c r="B11" s="116" t="s">
        <v>23</v>
      </c>
      <c r="C11" s="117" t="s">
        <v>24</v>
      </c>
      <c r="D11" s="118" t="s">
        <v>115</v>
      </c>
      <c r="E11" s="119" t="s">
        <v>116</v>
      </c>
      <c r="F11" s="117"/>
      <c r="G11" s="120" t="s">
        <v>24</v>
      </c>
      <c r="H11" s="158" t="s">
        <v>25</v>
      </c>
      <c r="I11" s="159" t="s">
        <v>26</v>
      </c>
      <c r="J11" s="185" t="s">
        <v>24</v>
      </c>
      <c r="K11" s="186" t="s">
        <v>25</v>
      </c>
      <c r="L11" s="187" t="s">
        <v>26</v>
      </c>
      <c r="M11" s="188" t="s">
        <v>24</v>
      </c>
      <c r="N11" s="189" t="s">
        <v>115</v>
      </c>
      <c r="O11" s="190" t="s">
        <v>116</v>
      </c>
      <c r="P11" s="166" t="s">
        <v>24</v>
      </c>
      <c r="Q11" s="158" t="s">
        <v>115</v>
      </c>
      <c r="R11" s="167" t="s">
        <v>116</v>
      </c>
      <c r="S11" s="166" t="s">
        <v>24</v>
      </c>
      <c r="T11" s="158" t="s">
        <v>115</v>
      </c>
      <c r="U11" s="167" t="s">
        <v>116</v>
      </c>
      <c r="V11" s="168" t="s">
        <v>24</v>
      </c>
      <c r="W11" s="158" t="s">
        <v>115</v>
      </c>
      <c r="X11" s="169" t="s">
        <v>116</v>
      </c>
      <c r="Y11" s="166" t="s">
        <v>24</v>
      </c>
      <c r="Z11" s="158" t="s">
        <v>115</v>
      </c>
      <c r="AA11" s="167" t="s">
        <v>116</v>
      </c>
      <c r="AB11" s="166" t="s">
        <v>24</v>
      </c>
      <c r="AC11" s="158" t="s">
        <v>115</v>
      </c>
      <c r="AD11" s="167" t="s">
        <v>116</v>
      </c>
      <c r="AE11" s="170" t="s">
        <v>24</v>
      </c>
      <c r="AF11" s="170" t="s">
        <v>24</v>
      </c>
      <c r="AG11" s="168" t="s">
        <v>24</v>
      </c>
      <c r="AH11" s="158" t="s">
        <v>115</v>
      </c>
      <c r="AI11" s="347" t="s">
        <v>116</v>
      </c>
      <c r="AJ11" s="170" t="s">
        <v>24</v>
      </c>
      <c r="AK11" s="158" t="s">
        <v>115</v>
      </c>
      <c r="AL11" s="171" t="s">
        <v>116</v>
      </c>
      <c r="AM11" s="379" t="s">
        <v>24</v>
      </c>
      <c r="AN11" s="172"/>
      <c r="AO11" s="170"/>
      <c r="AP11" s="170" t="s">
        <v>24</v>
      </c>
      <c r="AQ11" s="158" t="s">
        <v>115</v>
      </c>
      <c r="AR11" s="169" t="s">
        <v>116</v>
      </c>
    </row>
    <row r="12" spans="1:70" s="1" customFormat="1">
      <c r="A12" s="324">
        <v>2025</v>
      </c>
      <c r="B12" s="356" t="s">
        <v>28</v>
      </c>
      <c r="C12" s="278">
        <f t="shared" ref="C12:C23" si="0">F12+M12+AM12+AN12+AO12+AP12</f>
        <v>5367698</v>
      </c>
      <c r="D12" s="305">
        <f t="shared" ref="D12:D23" si="1">H12+K12+N12+AQ12</f>
        <v>4153342</v>
      </c>
      <c r="E12" s="304">
        <f t="shared" ref="E12:E23" si="2">I12+L12+O12+AR12</f>
        <v>837093</v>
      </c>
      <c r="F12" s="242">
        <f t="shared" ref="F12:F23" si="3">G12+J12</f>
        <v>1033531</v>
      </c>
      <c r="G12" s="227">
        <f t="shared" ref="G12:G23" si="4">H12+I12</f>
        <v>133712</v>
      </c>
      <c r="H12" s="228">
        <v>52456</v>
      </c>
      <c r="I12" s="229">
        <v>81256</v>
      </c>
      <c r="J12" s="227">
        <f t="shared" ref="J12:J23" si="5">K12+L12</f>
        <v>899819</v>
      </c>
      <c r="K12" s="230">
        <v>296559</v>
      </c>
      <c r="L12" s="245">
        <v>603260</v>
      </c>
      <c r="M12" s="290">
        <f t="shared" ref="M12:M23" si="6">N12+O12</f>
        <v>3896689</v>
      </c>
      <c r="N12" s="223">
        <f t="shared" ref="N12:N23" si="7">Q12+T12+W12+Z12+AC12</f>
        <v>3750471</v>
      </c>
      <c r="O12" s="291">
        <f t="shared" ref="O12:O23" si="8">R12+U12+X12+AA12+AD12</f>
        <v>146218</v>
      </c>
      <c r="P12" s="191">
        <f t="shared" ref="P12:P23" si="9">Q12+R12</f>
        <v>3406373</v>
      </c>
      <c r="Q12" s="232">
        <v>3295442</v>
      </c>
      <c r="R12" s="249">
        <v>110931</v>
      </c>
      <c r="S12" s="240">
        <f t="shared" ref="S12:S23" si="10">T12+U12</f>
        <v>480983</v>
      </c>
      <c r="T12" s="132">
        <v>450783</v>
      </c>
      <c r="U12" s="249">
        <v>30200</v>
      </c>
      <c r="V12" s="240">
        <f t="shared" ref="V12:V23" si="11">W12+X12</f>
        <v>9333</v>
      </c>
      <c r="W12" s="132">
        <v>4246</v>
      </c>
      <c r="X12" s="252">
        <v>5087</v>
      </c>
      <c r="Y12" s="134">
        <v>0</v>
      </c>
      <c r="Z12" s="280">
        <v>0</v>
      </c>
      <c r="AA12" s="97">
        <v>0</v>
      </c>
      <c r="AB12" s="134">
        <v>0</v>
      </c>
      <c r="AC12" s="281">
        <v>0</v>
      </c>
      <c r="AD12" s="272">
        <v>0</v>
      </c>
      <c r="AE12" s="273">
        <v>3350908</v>
      </c>
      <c r="AF12" s="275">
        <v>545781</v>
      </c>
      <c r="AG12" s="285">
        <f t="shared" ref="AG12:AG23" si="12">AH12+AI12</f>
        <v>29695</v>
      </c>
      <c r="AH12" s="280">
        <v>18278</v>
      </c>
      <c r="AI12" s="136">
        <v>11417</v>
      </c>
      <c r="AJ12" s="348">
        <f t="shared" ref="AJ12:AJ23" si="13">AK12+AL12</f>
        <v>25626</v>
      </c>
      <c r="AK12" s="97">
        <v>5710</v>
      </c>
      <c r="AL12" s="151">
        <v>19916</v>
      </c>
      <c r="AM12" s="378">
        <v>180677</v>
      </c>
      <c r="AN12" s="235">
        <v>181331</v>
      </c>
      <c r="AO12" s="234">
        <v>15255</v>
      </c>
      <c r="AP12" s="273">
        <f t="shared" ref="AP12:AP23" si="14">AQ12+AR12</f>
        <v>60215</v>
      </c>
      <c r="AQ12" s="283">
        <v>53856</v>
      </c>
      <c r="AR12" s="151">
        <v>6359</v>
      </c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 spans="1:70" s="1" customFormat="1">
      <c r="A13" s="325"/>
      <c r="B13" s="355" t="s">
        <v>29</v>
      </c>
      <c r="C13" s="267">
        <f t="shared" si="0"/>
        <v>5428929</v>
      </c>
      <c r="D13" s="306">
        <f t="shared" si="1"/>
        <v>4176253</v>
      </c>
      <c r="E13" s="107">
        <f t="shared" si="2"/>
        <v>887507</v>
      </c>
      <c r="F13" s="270">
        <f t="shared" si="3"/>
        <v>1099170</v>
      </c>
      <c r="G13" s="286">
        <f t="shared" si="4"/>
        <v>135673</v>
      </c>
      <c r="H13" s="146">
        <v>51104</v>
      </c>
      <c r="I13" s="129">
        <v>84569</v>
      </c>
      <c r="J13" s="286">
        <f t="shared" si="5"/>
        <v>963497</v>
      </c>
      <c r="K13" s="288">
        <v>308292</v>
      </c>
      <c r="L13" s="129">
        <v>655205</v>
      </c>
      <c r="M13" s="286">
        <f t="shared" si="6"/>
        <v>3908295</v>
      </c>
      <c r="N13" s="84">
        <f t="shared" si="7"/>
        <v>3766768</v>
      </c>
      <c r="O13" s="71">
        <f t="shared" si="8"/>
        <v>141527</v>
      </c>
      <c r="P13" s="137">
        <f t="shared" si="9"/>
        <v>3421392</v>
      </c>
      <c r="Q13" s="146">
        <v>3314831</v>
      </c>
      <c r="R13" s="133">
        <v>106561</v>
      </c>
      <c r="S13" s="255">
        <f t="shared" si="10"/>
        <v>477847</v>
      </c>
      <c r="T13" s="146">
        <v>447709</v>
      </c>
      <c r="U13" s="128">
        <v>30138</v>
      </c>
      <c r="V13" s="247">
        <f t="shared" si="11"/>
        <v>9056</v>
      </c>
      <c r="W13" s="146">
        <v>4228</v>
      </c>
      <c r="X13" s="254">
        <v>4828</v>
      </c>
      <c r="Y13" s="137">
        <v>0</v>
      </c>
      <c r="Z13" s="64">
        <v>0</v>
      </c>
      <c r="AA13" s="23">
        <v>0</v>
      </c>
      <c r="AB13" s="137">
        <v>0</v>
      </c>
      <c r="AC13" s="74">
        <v>0</v>
      </c>
      <c r="AD13" s="23">
        <v>0</v>
      </c>
      <c r="AE13" s="274">
        <v>3388096</v>
      </c>
      <c r="AF13" s="276">
        <v>520201</v>
      </c>
      <c r="AG13" s="247">
        <f t="shared" si="12"/>
        <v>29208</v>
      </c>
      <c r="AH13" s="135">
        <v>17923</v>
      </c>
      <c r="AI13" s="147">
        <v>11285</v>
      </c>
      <c r="AJ13" s="255">
        <f t="shared" si="13"/>
        <v>26098</v>
      </c>
      <c r="AK13" s="64">
        <v>5188</v>
      </c>
      <c r="AL13" s="23">
        <v>20910</v>
      </c>
      <c r="AM13" s="82">
        <v>179185</v>
      </c>
      <c r="AN13" s="89">
        <v>171009</v>
      </c>
      <c r="AO13" s="89">
        <v>14975</v>
      </c>
      <c r="AP13" s="274">
        <f t="shared" si="14"/>
        <v>56295</v>
      </c>
      <c r="AQ13" s="284">
        <v>50089</v>
      </c>
      <c r="AR13" s="72">
        <v>6206</v>
      </c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 spans="1:70" s="1" customFormat="1">
      <c r="A14" s="325"/>
      <c r="B14" s="355" t="s">
        <v>30</v>
      </c>
      <c r="C14" s="267">
        <f t="shared" si="0"/>
        <v>5890846</v>
      </c>
      <c r="D14" s="306">
        <f t="shared" si="1"/>
        <v>4496487</v>
      </c>
      <c r="E14" s="107">
        <f t="shared" si="2"/>
        <v>983270</v>
      </c>
      <c r="F14" s="270">
        <f t="shared" si="3"/>
        <v>1219887</v>
      </c>
      <c r="G14" s="286">
        <f t="shared" si="4"/>
        <v>142537</v>
      </c>
      <c r="H14" s="146">
        <v>52153</v>
      </c>
      <c r="I14" s="192">
        <v>90384</v>
      </c>
      <c r="J14" s="287">
        <f t="shared" si="5"/>
        <v>1077350</v>
      </c>
      <c r="K14" s="288">
        <v>337950</v>
      </c>
      <c r="L14" s="129">
        <v>739400</v>
      </c>
      <c r="M14" s="286">
        <f t="shared" si="6"/>
        <v>4204748</v>
      </c>
      <c r="N14" s="84">
        <f t="shared" si="7"/>
        <v>4057986</v>
      </c>
      <c r="O14" s="71">
        <f t="shared" si="8"/>
        <v>146762</v>
      </c>
      <c r="P14" s="137">
        <f t="shared" si="9"/>
        <v>3689091</v>
      </c>
      <c r="Q14" s="146">
        <v>3578226</v>
      </c>
      <c r="R14" s="300">
        <v>110865</v>
      </c>
      <c r="S14" s="255">
        <f t="shared" si="10"/>
        <v>506592</v>
      </c>
      <c r="T14" s="146">
        <v>475489</v>
      </c>
      <c r="U14" s="128">
        <v>31103</v>
      </c>
      <c r="V14" s="247">
        <f t="shared" si="11"/>
        <v>9065</v>
      </c>
      <c r="W14" s="146">
        <v>4271</v>
      </c>
      <c r="X14" s="254">
        <v>4794</v>
      </c>
      <c r="Y14" s="137">
        <v>0</v>
      </c>
      <c r="Z14" s="64">
        <v>0</v>
      </c>
      <c r="AA14" s="23">
        <v>0</v>
      </c>
      <c r="AB14" s="137">
        <v>0</v>
      </c>
      <c r="AC14" s="64">
        <v>0</v>
      </c>
      <c r="AD14" s="23">
        <v>0</v>
      </c>
      <c r="AE14" s="274">
        <v>3634898</v>
      </c>
      <c r="AF14" s="323">
        <v>569850</v>
      </c>
      <c r="AG14" s="255">
        <f t="shared" si="12"/>
        <v>31586</v>
      </c>
      <c r="AH14" s="135">
        <v>19048</v>
      </c>
      <c r="AI14" s="147">
        <v>12538</v>
      </c>
      <c r="AJ14" s="255">
        <f t="shared" si="13"/>
        <v>28671</v>
      </c>
      <c r="AK14" s="64">
        <v>5532</v>
      </c>
      <c r="AL14" s="23">
        <v>23139</v>
      </c>
      <c r="AM14" s="377">
        <v>214282</v>
      </c>
      <c r="AN14" s="81">
        <v>180261</v>
      </c>
      <c r="AO14" s="126">
        <v>16546</v>
      </c>
      <c r="AP14" s="274">
        <f t="shared" si="14"/>
        <v>55122</v>
      </c>
      <c r="AQ14" s="135">
        <v>48398</v>
      </c>
      <c r="AR14" s="23">
        <v>6724</v>
      </c>
      <c r="AS14" s="124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 spans="1:70" s="1" customFormat="1">
      <c r="A15" s="325"/>
      <c r="B15" s="355" t="s">
        <v>31</v>
      </c>
      <c r="C15" s="267">
        <f t="shared" si="0"/>
        <v>6162043</v>
      </c>
      <c r="D15" s="306">
        <f t="shared" si="1"/>
        <v>4735970</v>
      </c>
      <c r="E15" s="107">
        <f t="shared" si="2"/>
        <v>1024267</v>
      </c>
      <c r="F15" s="270">
        <f t="shared" si="3"/>
        <v>1265484</v>
      </c>
      <c r="G15" s="286">
        <f t="shared" si="4"/>
        <v>158252</v>
      </c>
      <c r="H15" s="146">
        <v>55384</v>
      </c>
      <c r="I15" s="192">
        <v>102868</v>
      </c>
      <c r="J15" s="287">
        <f t="shared" si="5"/>
        <v>1107232</v>
      </c>
      <c r="K15" s="289">
        <v>351497</v>
      </c>
      <c r="L15" s="129">
        <v>755735</v>
      </c>
      <c r="M15" s="286">
        <f t="shared" si="6"/>
        <v>4432173</v>
      </c>
      <c r="N15" s="84">
        <f t="shared" si="7"/>
        <v>4273306</v>
      </c>
      <c r="O15" s="71">
        <f t="shared" si="8"/>
        <v>158867</v>
      </c>
      <c r="P15" s="137">
        <f t="shared" si="9"/>
        <v>3875255</v>
      </c>
      <c r="Q15" s="146">
        <v>3755090</v>
      </c>
      <c r="R15" s="300">
        <v>120165</v>
      </c>
      <c r="S15" s="255">
        <f t="shared" si="10"/>
        <v>545941</v>
      </c>
      <c r="T15" s="128">
        <v>512878</v>
      </c>
      <c r="U15" s="300">
        <v>33063</v>
      </c>
      <c r="V15" s="247">
        <f t="shared" si="11"/>
        <v>10977</v>
      </c>
      <c r="W15" s="146">
        <v>5338</v>
      </c>
      <c r="X15" s="254">
        <v>5639</v>
      </c>
      <c r="Y15" s="137">
        <v>0</v>
      </c>
      <c r="Z15" s="64">
        <v>0</v>
      </c>
      <c r="AA15" s="23">
        <v>0</v>
      </c>
      <c r="AB15" s="137">
        <v>0</v>
      </c>
      <c r="AC15" s="64">
        <v>0</v>
      </c>
      <c r="AD15" s="23">
        <v>0</v>
      </c>
      <c r="AE15" s="274">
        <v>3819891</v>
      </c>
      <c r="AF15" s="323">
        <v>612282</v>
      </c>
      <c r="AG15" s="255">
        <f t="shared" si="12"/>
        <v>33454</v>
      </c>
      <c r="AH15" s="23">
        <v>20380</v>
      </c>
      <c r="AI15" s="147">
        <v>13074</v>
      </c>
      <c r="AJ15" s="255">
        <f t="shared" si="13"/>
        <v>30819</v>
      </c>
      <c r="AK15" s="64">
        <v>6083</v>
      </c>
      <c r="AL15" s="23">
        <v>24736</v>
      </c>
      <c r="AM15" s="377">
        <v>197615</v>
      </c>
      <c r="AN15" s="81">
        <v>186772</v>
      </c>
      <c r="AO15" s="126">
        <v>17419</v>
      </c>
      <c r="AP15" s="274">
        <f t="shared" si="14"/>
        <v>62580</v>
      </c>
      <c r="AQ15" s="284">
        <v>55783</v>
      </c>
      <c r="AR15" s="72">
        <v>6797</v>
      </c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 spans="1:70" s="1" customFormat="1">
      <c r="A16" s="325"/>
      <c r="B16" s="355" t="s">
        <v>32</v>
      </c>
      <c r="C16" s="267">
        <f t="shared" si="0"/>
        <v>6403536</v>
      </c>
      <c r="D16" s="306">
        <f t="shared" si="1"/>
        <v>4989033</v>
      </c>
      <c r="E16" s="107">
        <f t="shared" si="2"/>
        <v>1002249</v>
      </c>
      <c r="F16" s="270">
        <f t="shared" si="3"/>
        <v>1246420</v>
      </c>
      <c r="G16" s="286">
        <f t="shared" si="4"/>
        <v>145953</v>
      </c>
      <c r="H16" s="146">
        <v>54260</v>
      </c>
      <c r="I16" s="192">
        <v>91693</v>
      </c>
      <c r="J16" s="287">
        <f t="shared" si="5"/>
        <v>1100467</v>
      </c>
      <c r="K16" s="289">
        <v>359076</v>
      </c>
      <c r="L16" s="129">
        <v>741391</v>
      </c>
      <c r="M16" s="286">
        <f t="shared" si="6"/>
        <v>4683942</v>
      </c>
      <c r="N16" s="84">
        <f t="shared" si="7"/>
        <v>4521862</v>
      </c>
      <c r="O16" s="71">
        <f t="shared" si="8"/>
        <v>162080</v>
      </c>
      <c r="P16" s="137">
        <f t="shared" si="9"/>
        <v>4099792</v>
      </c>
      <c r="Q16" s="292">
        <v>3977063</v>
      </c>
      <c r="R16" s="300">
        <v>122729</v>
      </c>
      <c r="S16" s="255">
        <f t="shared" si="10"/>
        <v>573113</v>
      </c>
      <c r="T16" s="146">
        <v>539844</v>
      </c>
      <c r="U16" s="128">
        <v>33269</v>
      </c>
      <c r="V16" s="247">
        <f t="shared" si="11"/>
        <v>11037</v>
      </c>
      <c r="W16" s="146">
        <v>4955</v>
      </c>
      <c r="X16" s="254">
        <v>6082</v>
      </c>
      <c r="Y16" s="137">
        <v>0</v>
      </c>
      <c r="Z16" s="64">
        <v>0</v>
      </c>
      <c r="AA16" s="23">
        <v>0</v>
      </c>
      <c r="AB16" s="137">
        <v>0</v>
      </c>
      <c r="AC16" s="64">
        <v>0</v>
      </c>
      <c r="AD16" s="23">
        <v>0</v>
      </c>
      <c r="AE16" s="274">
        <v>4058249</v>
      </c>
      <c r="AF16" s="271">
        <v>625693</v>
      </c>
      <c r="AG16" s="255">
        <f t="shared" si="12"/>
        <v>32957</v>
      </c>
      <c r="AH16" s="64">
        <v>19357</v>
      </c>
      <c r="AI16" s="72">
        <v>13600</v>
      </c>
      <c r="AJ16" s="255">
        <f t="shared" si="13"/>
        <v>31188</v>
      </c>
      <c r="AK16" s="64">
        <v>5977</v>
      </c>
      <c r="AL16" s="23">
        <v>25211</v>
      </c>
      <c r="AM16" s="377">
        <v>203802</v>
      </c>
      <c r="AN16" s="81">
        <v>193477</v>
      </c>
      <c r="AO16" s="126">
        <v>14975</v>
      </c>
      <c r="AP16" s="274">
        <f t="shared" si="14"/>
        <v>60920</v>
      </c>
      <c r="AQ16" s="284">
        <v>53835</v>
      </c>
      <c r="AR16" s="72">
        <v>7085</v>
      </c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 spans="1:70" s="1" customFormat="1">
      <c r="A17" s="62"/>
      <c r="B17" s="355" t="s">
        <v>33</v>
      </c>
      <c r="C17" s="267">
        <f t="shared" si="0"/>
        <v>6317205</v>
      </c>
      <c r="D17" s="306">
        <f t="shared" si="1"/>
        <v>4915260</v>
      </c>
      <c r="E17" s="107">
        <f t="shared" si="2"/>
        <v>982719</v>
      </c>
      <c r="F17" s="270">
        <f t="shared" si="3"/>
        <v>1218392</v>
      </c>
      <c r="G17" s="286">
        <f t="shared" si="4"/>
        <v>137961</v>
      </c>
      <c r="H17" s="146">
        <v>51971</v>
      </c>
      <c r="I17" s="192">
        <v>85990</v>
      </c>
      <c r="J17" s="287">
        <f t="shared" si="5"/>
        <v>1080431</v>
      </c>
      <c r="K17" s="289">
        <v>346824</v>
      </c>
      <c r="L17" s="129">
        <v>733607</v>
      </c>
      <c r="M17" s="286">
        <f t="shared" si="6"/>
        <v>4620978</v>
      </c>
      <c r="N17" s="84">
        <f t="shared" si="7"/>
        <v>4464752</v>
      </c>
      <c r="O17" s="71">
        <f t="shared" si="8"/>
        <v>156226</v>
      </c>
      <c r="P17" s="137">
        <f t="shared" si="9"/>
        <v>4059609</v>
      </c>
      <c r="Q17" s="292">
        <v>3939739</v>
      </c>
      <c r="R17" s="300">
        <v>119870</v>
      </c>
      <c r="S17" s="255">
        <f t="shared" si="10"/>
        <v>550973</v>
      </c>
      <c r="T17" s="146">
        <v>520063</v>
      </c>
      <c r="U17" s="128">
        <v>30910</v>
      </c>
      <c r="V17" s="247">
        <f t="shared" si="11"/>
        <v>10396</v>
      </c>
      <c r="W17" s="146">
        <v>4950</v>
      </c>
      <c r="X17" s="254">
        <v>5446</v>
      </c>
      <c r="Y17" s="137">
        <v>0</v>
      </c>
      <c r="Z17" s="64">
        <v>0</v>
      </c>
      <c r="AA17" s="23">
        <v>0</v>
      </c>
      <c r="AB17" s="137">
        <v>0</v>
      </c>
      <c r="AC17" s="64">
        <v>0</v>
      </c>
      <c r="AD17" s="147">
        <v>0</v>
      </c>
      <c r="AE17" s="274">
        <v>4045239</v>
      </c>
      <c r="AF17" s="271">
        <v>573753</v>
      </c>
      <c r="AG17" s="255">
        <f t="shared" si="12"/>
        <v>33181</v>
      </c>
      <c r="AH17" s="64">
        <v>20043</v>
      </c>
      <c r="AI17" s="72">
        <v>13138</v>
      </c>
      <c r="AJ17" s="255">
        <f t="shared" si="13"/>
        <v>30363</v>
      </c>
      <c r="AK17" s="150">
        <v>6314</v>
      </c>
      <c r="AL17" s="147">
        <v>24049</v>
      </c>
      <c r="AM17" s="377">
        <v>209888</v>
      </c>
      <c r="AN17" s="81">
        <v>189104</v>
      </c>
      <c r="AO17" s="81">
        <v>20234</v>
      </c>
      <c r="AP17" s="274">
        <f t="shared" si="14"/>
        <v>58609</v>
      </c>
      <c r="AQ17" s="284">
        <v>51713</v>
      </c>
      <c r="AR17" s="72">
        <v>6896</v>
      </c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 spans="1:70" s="1" customFormat="1">
      <c r="A18" s="62"/>
      <c r="B18" s="25" t="s">
        <v>34</v>
      </c>
      <c r="C18" s="267">
        <f t="shared" si="0"/>
        <v>6479917</v>
      </c>
      <c r="D18" s="306">
        <f t="shared" si="1"/>
        <v>4968146</v>
      </c>
      <c r="E18" s="107">
        <f t="shared" si="2"/>
        <v>1067723</v>
      </c>
      <c r="F18" s="270">
        <f t="shared" si="3"/>
        <v>1321752</v>
      </c>
      <c r="G18" s="286">
        <f t="shared" si="4"/>
        <v>151226</v>
      </c>
      <c r="H18" s="146">
        <v>57507</v>
      </c>
      <c r="I18" s="386">
        <v>93719</v>
      </c>
      <c r="J18" s="287">
        <f t="shared" si="5"/>
        <v>1170526</v>
      </c>
      <c r="K18" s="289">
        <v>359437</v>
      </c>
      <c r="L18" s="129">
        <v>811089</v>
      </c>
      <c r="M18" s="286">
        <f t="shared" si="6"/>
        <v>4651139</v>
      </c>
      <c r="N18" s="84">
        <f t="shared" si="7"/>
        <v>4495792</v>
      </c>
      <c r="O18" s="71">
        <f t="shared" si="8"/>
        <v>155347</v>
      </c>
      <c r="P18" s="137">
        <f t="shared" si="9"/>
        <v>4094535</v>
      </c>
      <c r="Q18" s="146">
        <v>3974670</v>
      </c>
      <c r="R18" s="133">
        <v>119865</v>
      </c>
      <c r="S18" s="255">
        <f t="shared" si="10"/>
        <v>546049</v>
      </c>
      <c r="T18" s="146">
        <v>516109</v>
      </c>
      <c r="U18" s="128">
        <v>29940</v>
      </c>
      <c r="V18" s="247">
        <f t="shared" si="11"/>
        <v>10555</v>
      </c>
      <c r="W18" s="146">
        <v>5013</v>
      </c>
      <c r="X18" s="254">
        <v>5542</v>
      </c>
      <c r="Y18" s="137">
        <v>0</v>
      </c>
      <c r="Z18" s="64">
        <v>0</v>
      </c>
      <c r="AA18" s="23">
        <v>0</v>
      </c>
      <c r="AB18" s="137">
        <v>0</v>
      </c>
      <c r="AC18" s="64">
        <v>0</v>
      </c>
      <c r="AD18" s="147">
        <v>0</v>
      </c>
      <c r="AE18" s="274">
        <v>4041114</v>
      </c>
      <c r="AF18" s="271">
        <v>607986</v>
      </c>
      <c r="AG18" s="255">
        <f t="shared" si="12"/>
        <v>36791</v>
      </c>
      <c r="AH18" s="64">
        <v>22154</v>
      </c>
      <c r="AI18" s="23">
        <v>14637</v>
      </c>
      <c r="AJ18" s="247">
        <f t="shared" si="13"/>
        <v>33249</v>
      </c>
      <c r="AK18" s="150">
        <v>6386</v>
      </c>
      <c r="AL18" s="147">
        <v>26863</v>
      </c>
      <c r="AM18" s="377">
        <v>193890</v>
      </c>
      <c r="AN18" s="81">
        <v>226163</v>
      </c>
      <c r="AO18" s="81">
        <v>23995</v>
      </c>
      <c r="AP18" s="274">
        <f t="shared" si="14"/>
        <v>62978</v>
      </c>
      <c r="AQ18" s="284">
        <v>55410</v>
      </c>
      <c r="AR18" s="72">
        <v>7568</v>
      </c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 spans="1:70" s="1" customFormat="1">
      <c r="A19" s="62"/>
      <c r="B19" s="25" t="s">
        <v>117</v>
      </c>
      <c r="C19" s="267">
        <f t="shared" si="0"/>
        <v>6376548</v>
      </c>
      <c r="D19" s="306">
        <f t="shared" si="1"/>
        <v>4884069</v>
      </c>
      <c r="E19" s="107">
        <f t="shared" si="2"/>
        <v>984101</v>
      </c>
      <c r="F19" s="270">
        <f t="shared" si="3"/>
        <v>1246839</v>
      </c>
      <c r="G19" s="286">
        <f t="shared" si="4"/>
        <v>148770</v>
      </c>
      <c r="H19" s="146">
        <v>61995</v>
      </c>
      <c r="I19" s="386">
        <v>86775</v>
      </c>
      <c r="J19" s="287">
        <f t="shared" si="5"/>
        <v>1098069</v>
      </c>
      <c r="K19" s="289">
        <v>355331</v>
      </c>
      <c r="L19" s="129">
        <v>742738</v>
      </c>
      <c r="M19" s="286">
        <f t="shared" si="6"/>
        <v>4557700</v>
      </c>
      <c r="N19" s="84">
        <f t="shared" si="7"/>
        <v>4410248</v>
      </c>
      <c r="O19" s="71">
        <f t="shared" si="8"/>
        <v>147452</v>
      </c>
      <c r="P19" s="137">
        <f t="shared" si="9"/>
        <v>4034913</v>
      </c>
      <c r="Q19" s="146">
        <v>3920358</v>
      </c>
      <c r="R19" s="133">
        <v>114555</v>
      </c>
      <c r="S19" s="255">
        <f t="shared" si="10"/>
        <v>512666</v>
      </c>
      <c r="T19" s="146">
        <v>484914</v>
      </c>
      <c r="U19" s="128">
        <v>27752</v>
      </c>
      <c r="V19" s="247">
        <f t="shared" si="11"/>
        <v>10121</v>
      </c>
      <c r="W19" s="146">
        <v>4976</v>
      </c>
      <c r="X19" s="254">
        <v>5145</v>
      </c>
      <c r="Y19" s="137">
        <v>0</v>
      </c>
      <c r="Z19" s="64">
        <v>0</v>
      </c>
      <c r="AA19" s="23">
        <v>0</v>
      </c>
      <c r="AB19" s="137">
        <v>0</v>
      </c>
      <c r="AC19" s="64">
        <v>0</v>
      </c>
      <c r="AD19" s="147">
        <v>0</v>
      </c>
      <c r="AE19" s="274">
        <v>3953769</v>
      </c>
      <c r="AF19" s="271">
        <v>603931</v>
      </c>
      <c r="AG19" s="255">
        <f t="shared" si="12"/>
        <v>32687</v>
      </c>
      <c r="AH19" s="248">
        <v>20057</v>
      </c>
      <c r="AI19" s="69">
        <v>12630</v>
      </c>
      <c r="AJ19" s="247">
        <f t="shared" si="13"/>
        <v>30414</v>
      </c>
      <c r="AK19" s="69">
        <v>6667</v>
      </c>
      <c r="AL19" s="83">
        <v>23747</v>
      </c>
      <c r="AM19" s="377">
        <v>185360</v>
      </c>
      <c r="AN19" s="81">
        <v>228527</v>
      </c>
      <c r="AO19" s="394">
        <v>94491</v>
      </c>
      <c r="AP19" s="274">
        <f t="shared" si="14"/>
        <v>63631</v>
      </c>
      <c r="AQ19" s="284">
        <v>56495</v>
      </c>
      <c r="AR19" s="72">
        <v>7136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 spans="1:70" s="1" customFormat="1">
      <c r="A20" s="62"/>
      <c r="B20" s="25" t="s">
        <v>36</v>
      </c>
      <c r="C20" s="267">
        <f t="shared" si="0"/>
        <v>6858198</v>
      </c>
      <c r="D20" s="306">
        <f t="shared" si="1"/>
        <v>5232439</v>
      </c>
      <c r="E20" s="107">
        <f t="shared" si="2"/>
        <v>1036989</v>
      </c>
      <c r="F20" s="270">
        <f t="shared" si="3"/>
        <v>1307546</v>
      </c>
      <c r="G20" s="286">
        <f t="shared" si="4"/>
        <v>150693</v>
      </c>
      <c r="H20" s="146">
        <v>59219</v>
      </c>
      <c r="I20" s="192">
        <v>91474</v>
      </c>
      <c r="J20" s="287">
        <f t="shared" si="5"/>
        <v>1156853</v>
      </c>
      <c r="K20" s="289">
        <v>381409</v>
      </c>
      <c r="L20" s="129">
        <v>775444</v>
      </c>
      <c r="M20" s="286">
        <f t="shared" si="6"/>
        <v>4897364</v>
      </c>
      <c r="N20" s="84">
        <f t="shared" si="7"/>
        <v>4734262</v>
      </c>
      <c r="O20" s="71">
        <f t="shared" si="8"/>
        <v>163102</v>
      </c>
      <c r="P20" s="137">
        <f t="shared" si="9"/>
        <v>4336504</v>
      </c>
      <c r="Q20" s="146">
        <v>4212335</v>
      </c>
      <c r="R20" s="300">
        <v>124169</v>
      </c>
      <c r="S20" s="255">
        <f t="shared" si="10"/>
        <v>549481</v>
      </c>
      <c r="T20" s="146">
        <v>517096</v>
      </c>
      <c r="U20" s="128">
        <v>32385</v>
      </c>
      <c r="V20" s="247">
        <f t="shared" si="11"/>
        <v>11379</v>
      </c>
      <c r="W20" s="146">
        <v>4831</v>
      </c>
      <c r="X20" s="254">
        <v>6548</v>
      </c>
      <c r="Y20" s="137">
        <v>0</v>
      </c>
      <c r="Z20" s="64">
        <v>0</v>
      </c>
      <c r="AA20" s="23">
        <v>0</v>
      </c>
      <c r="AB20" s="137">
        <v>0</v>
      </c>
      <c r="AC20" s="64">
        <v>0</v>
      </c>
      <c r="AD20" s="147">
        <v>0</v>
      </c>
      <c r="AE20" s="274">
        <v>4252732</v>
      </c>
      <c r="AF20" s="271">
        <v>644632</v>
      </c>
      <c r="AG20" s="255">
        <f t="shared" si="12"/>
        <v>35287</v>
      </c>
      <c r="AH20" s="135">
        <v>21305</v>
      </c>
      <c r="AI20" s="23">
        <v>13982</v>
      </c>
      <c r="AJ20" s="247">
        <f t="shared" si="13"/>
        <v>32051</v>
      </c>
      <c r="AK20" s="23">
        <v>6594</v>
      </c>
      <c r="AL20" s="147">
        <v>25457</v>
      </c>
      <c r="AM20" s="377">
        <v>219607</v>
      </c>
      <c r="AN20" s="81">
        <v>207120</v>
      </c>
      <c r="AO20" s="394">
        <v>162043</v>
      </c>
      <c r="AP20" s="274">
        <f t="shared" si="14"/>
        <v>64518</v>
      </c>
      <c r="AQ20" s="284">
        <v>57549</v>
      </c>
      <c r="AR20" s="72">
        <v>6969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 spans="1:70" s="1" customFormat="1">
      <c r="A21" s="62"/>
      <c r="B21" s="25" t="s">
        <v>118</v>
      </c>
      <c r="C21" s="267">
        <f t="shared" si="0"/>
        <v>7653788</v>
      </c>
      <c r="D21" s="306">
        <f t="shared" si="1"/>
        <v>5685584</v>
      </c>
      <c r="E21" s="107">
        <f t="shared" si="2"/>
        <v>1112871</v>
      </c>
      <c r="F21" s="270">
        <f t="shared" si="3"/>
        <v>1396808</v>
      </c>
      <c r="G21" s="286">
        <f t="shared" si="4"/>
        <v>160142</v>
      </c>
      <c r="H21" s="146">
        <v>59638</v>
      </c>
      <c r="I21" s="192">
        <v>100504</v>
      </c>
      <c r="J21" s="287">
        <f t="shared" si="5"/>
        <v>1236666</v>
      </c>
      <c r="K21" s="289">
        <v>406342</v>
      </c>
      <c r="L21" s="129">
        <v>830324</v>
      </c>
      <c r="M21" s="286">
        <f t="shared" si="6"/>
        <v>5329612</v>
      </c>
      <c r="N21" s="84">
        <f t="shared" si="7"/>
        <v>5154475</v>
      </c>
      <c r="O21" s="71">
        <f t="shared" si="8"/>
        <v>175137</v>
      </c>
      <c r="P21" s="137">
        <f t="shared" si="9"/>
        <v>4722744</v>
      </c>
      <c r="Q21" s="146">
        <v>4591921</v>
      </c>
      <c r="R21" s="300">
        <v>130823</v>
      </c>
      <c r="S21" s="255">
        <f t="shared" si="10"/>
        <v>594066</v>
      </c>
      <c r="T21" s="146">
        <v>557222</v>
      </c>
      <c r="U21" s="128">
        <v>36844</v>
      </c>
      <c r="V21" s="247">
        <f t="shared" si="11"/>
        <v>12802</v>
      </c>
      <c r="W21" s="146">
        <v>5332</v>
      </c>
      <c r="X21" s="254">
        <v>7470</v>
      </c>
      <c r="Y21" s="137">
        <v>0</v>
      </c>
      <c r="Z21" s="64">
        <v>0</v>
      </c>
      <c r="AA21" s="64">
        <v>0</v>
      </c>
      <c r="AB21" s="137">
        <v>0</v>
      </c>
      <c r="AC21" s="64">
        <v>0</v>
      </c>
      <c r="AD21" s="147">
        <v>0</v>
      </c>
      <c r="AE21" s="274">
        <v>4622610</v>
      </c>
      <c r="AF21" s="271">
        <v>707002</v>
      </c>
      <c r="AG21" s="255">
        <f t="shared" si="12"/>
        <v>37147</v>
      </c>
      <c r="AH21" s="135">
        <v>21865</v>
      </c>
      <c r="AI21" s="23">
        <v>15282</v>
      </c>
      <c r="AJ21" s="247">
        <f t="shared" si="13"/>
        <v>32399</v>
      </c>
      <c r="AK21" s="23">
        <v>6297</v>
      </c>
      <c r="AL21" s="147">
        <v>26102</v>
      </c>
      <c r="AM21" s="377">
        <v>227146</v>
      </c>
      <c r="AN21" s="81">
        <v>222168</v>
      </c>
      <c r="AO21" s="394">
        <v>406019</v>
      </c>
      <c r="AP21" s="274">
        <f t="shared" si="14"/>
        <v>72035</v>
      </c>
      <c r="AQ21" s="284">
        <v>65129</v>
      </c>
      <c r="AR21" s="72">
        <v>6906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 spans="1:70" s="1" customFormat="1">
      <c r="A22" s="62"/>
      <c r="B22" s="25" t="s">
        <v>38</v>
      </c>
      <c r="C22" s="267">
        <f t="shared" si="0"/>
        <v>7727084</v>
      </c>
      <c r="D22" s="306">
        <f t="shared" si="1"/>
        <v>5821270</v>
      </c>
      <c r="E22" s="107">
        <f t="shared" si="2"/>
        <v>981835</v>
      </c>
      <c r="F22" s="270">
        <f t="shared" si="3"/>
        <v>1256622</v>
      </c>
      <c r="G22" s="286">
        <f t="shared" si="4"/>
        <v>141643</v>
      </c>
      <c r="H22" s="146">
        <v>57600</v>
      </c>
      <c r="I22" s="192">
        <v>84043</v>
      </c>
      <c r="J22" s="287">
        <f t="shared" si="5"/>
        <v>1114979</v>
      </c>
      <c r="K22" s="289">
        <v>396845</v>
      </c>
      <c r="L22" s="129">
        <v>718134</v>
      </c>
      <c r="M22" s="286">
        <f t="shared" si="6"/>
        <v>5487852</v>
      </c>
      <c r="N22" s="84">
        <f t="shared" si="7"/>
        <v>5314753</v>
      </c>
      <c r="O22" s="71">
        <f t="shared" si="8"/>
        <v>173099</v>
      </c>
      <c r="P22" s="137">
        <f t="shared" si="9"/>
        <v>4877945</v>
      </c>
      <c r="Q22" s="146">
        <v>4747378</v>
      </c>
      <c r="R22" s="300">
        <v>130567</v>
      </c>
      <c r="S22" s="255">
        <f t="shared" si="10"/>
        <v>597528</v>
      </c>
      <c r="T22" s="146">
        <v>562057</v>
      </c>
      <c r="U22" s="128">
        <v>35471</v>
      </c>
      <c r="V22" s="247">
        <f t="shared" si="11"/>
        <v>12379</v>
      </c>
      <c r="W22" s="146">
        <v>5318</v>
      </c>
      <c r="X22" s="254">
        <v>7061</v>
      </c>
      <c r="Y22" s="137">
        <v>0</v>
      </c>
      <c r="Z22" s="64">
        <v>0</v>
      </c>
      <c r="AA22" s="64">
        <v>0</v>
      </c>
      <c r="AB22" s="137">
        <v>0</v>
      </c>
      <c r="AC22" s="64">
        <v>0</v>
      </c>
      <c r="AD22" s="147">
        <v>0</v>
      </c>
      <c r="AE22" s="274">
        <v>4767128</v>
      </c>
      <c r="AF22" s="271">
        <v>720724</v>
      </c>
      <c r="AG22" s="255">
        <f t="shared" si="12"/>
        <v>31685</v>
      </c>
      <c r="AH22" s="135">
        <v>18838</v>
      </c>
      <c r="AI22" s="23">
        <v>12847</v>
      </c>
      <c r="AJ22" s="247">
        <f t="shared" si="13"/>
        <v>27976</v>
      </c>
      <c r="AK22" s="23">
        <v>5263</v>
      </c>
      <c r="AL22" s="147">
        <v>22713</v>
      </c>
      <c r="AM22" s="377">
        <v>210668</v>
      </c>
      <c r="AN22" s="81">
        <v>221382</v>
      </c>
      <c r="AO22" s="394">
        <v>491929</v>
      </c>
      <c r="AP22" s="274">
        <f t="shared" si="14"/>
        <v>58631</v>
      </c>
      <c r="AQ22" s="284">
        <v>52072</v>
      </c>
      <c r="AR22" s="72">
        <v>6559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 spans="1:70" s="1" customFormat="1" ht="15.75" thickBot="1">
      <c r="A23" s="62"/>
      <c r="B23" s="204" t="s">
        <v>39</v>
      </c>
      <c r="C23" s="267">
        <f t="shared" si="0"/>
        <v>8582361</v>
      </c>
      <c r="D23" s="306">
        <f t="shared" si="1"/>
        <v>6244024</v>
      </c>
      <c r="E23" s="107">
        <f t="shared" si="2"/>
        <v>1310295</v>
      </c>
      <c r="F23" s="270">
        <f t="shared" si="3"/>
        <v>1666715</v>
      </c>
      <c r="G23" s="286">
        <f t="shared" si="4"/>
        <v>181646</v>
      </c>
      <c r="H23" s="146">
        <v>68164</v>
      </c>
      <c r="I23" s="192">
        <v>113482</v>
      </c>
      <c r="J23" s="403">
        <f t="shared" si="5"/>
        <v>1485069</v>
      </c>
      <c r="K23" s="289">
        <v>473763</v>
      </c>
      <c r="L23" s="129">
        <v>1011306</v>
      </c>
      <c r="M23" s="286">
        <f t="shared" si="6"/>
        <v>5810833</v>
      </c>
      <c r="N23" s="84">
        <f t="shared" si="7"/>
        <v>5632758</v>
      </c>
      <c r="O23" s="71">
        <f t="shared" si="8"/>
        <v>178075</v>
      </c>
      <c r="P23" s="137">
        <f t="shared" si="9"/>
        <v>5204464</v>
      </c>
      <c r="Q23" s="146">
        <v>5068307</v>
      </c>
      <c r="R23" s="300">
        <v>136157</v>
      </c>
      <c r="S23" s="255">
        <f t="shared" si="10"/>
        <v>594123</v>
      </c>
      <c r="T23" s="146">
        <v>559631</v>
      </c>
      <c r="U23" s="128">
        <v>34492</v>
      </c>
      <c r="V23" s="247">
        <f t="shared" si="11"/>
        <v>12246</v>
      </c>
      <c r="W23" s="146">
        <v>4820</v>
      </c>
      <c r="X23" s="254">
        <v>7426</v>
      </c>
      <c r="Y23" s="137">
        <v>0</v>
      </c>
      <c r="Z23" s="64">
        <v>0</v>
      </c>
      <c r="AA23" s="64">
        <v>0</v>
      </c>
      <c r="AB23" s="137">
        <v>0</v>
      </c>
      <c r="AC23" s="64">
        <v>0</v>
      </c>
      <c r="AD23" s="147">
        <v>0</v>
      </c>
      <c r="AE23" s="274">
        <v>5043856</v>
      </c>
      <c r="AF23" s="271">
        <v>766977</v>
      </c>
      <c r="AG23" s="255">
        <f t="shared" si="12"/>
        <v>39643</v>
      </c>
      <c r="AH23" s="135">
        <v>23124</v>
      </c>
      <c r="AI23" s="23">
        <v>16519</v>
      </c>
      <c r="AJ23" s="247">
        <f t="shared" si="13"/>
        <v>35096</v>
      </c>
      <c r="AK23" s="64">
        <v>6338</v>
      </c>
      <c r="AL23" s="147">
        <v>28758</v>
      </c>
      <c r="AM23" s="23">
        <v>236428</v>
      </c>
      <c r="AN23" s="89">
        <v>249586</v>
      </c>
      <c r="AO23" s="207">
        <v>542028</v>
      </c>
      <c r="AP23" s="274">
        <f t="shared" si="14"/>
        <v>76771</v>
      </c>
      <c r="AQ23" s="64">
        <v>69339</v>
      </c>
      <c r="AR23" s="23">
        <v>7432</v>
      </c>
      <c r="AS23" s="124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 spans="1:70" s="1" customFormat="1">
      <c r="A24" s="324">
        <v>2026</v>
      </c>
      <c r="B24" s="356" t="s">
        <v>67</v>
      </c>
      <c r="C24" s="278">
        <f t="shared" ref="C24:C26" si="15">F24+M24+AM24+AN24+AO24+AP24</f>
        <v>7579518</v>
      </c>
      <c r="D24" s="305">
        <f t="shared" ref="D24:D26" si="16">H24+K24+N24+AQ24</f>
        <v>5705375</v>
      </c>
      <c r="E24" s="304">
        <f t="shared" ref="E24:E26" si="17">I24+L24+O24+AR24</f>
        <v>894908</v>
      </c>
      <c r="F24" s="242">
        <f t="shared" ref="F24:F26" si="18">G24+J24</f>
        <v>1207187</v>
      </c>
      <c r="G24" s="227">
        <f t="shared" ref="G24:G26" si="19">H24+I24</f>
        <v>135361</v>
      </c>
      <c r="H24" s="228">
        <v>56627</v>
      </c>
      <c r="I24" s="402">
        <v>78734</v>
      </c>
      <c r="J24" s="401">
        <f t="shared" ref="J24:J26" si="20">K24+L24</f>
        <v>1071826</v>
      </c>
      <c r="K24" s="230">
        <v>425552</v>
      </c>
      <c r="L24" s="245">
        <v>646274</v>
      </c>
      <c r="M24" s="290">
        <f t="shared" ref="M24:M26" si="21">N24+O24</f>
        <v>5328784</v>
      </c>
      <c r="N24" s="223">
        <f t="shared" ref="N24:N26" si="22">Q24+T24+W24+Z24+AC24</f>
        <v>5164362</v>
      </c>
      <c r="O24" s="291">
        <f t="shared" ref="O24:O26" si="23">R24+U24+X24+AA24+AD24</f>
        <v>164422</v>
      </c>
      <c r="P24" s="191">
        <f t="shared" ref="P24" si="24">Q24+R24</f>
        <v>4768465</v>
      </c>
      <c r="Q24" s="232">
        <v>4644240</v>
      </c>
      <c r="R24" s="249">
        <v>124225</v>
      </c>
      <c r="S24" s="240">
        <f t="shared" ref="S24:S26" si="25">T24+U24</f>
        <v>548168</v>
      </c>
      <c r="T24" s="132">
        <v>515566</v>
      </c>
      <c r="U24" s="249">
        <v>32602</v>
      </c>
      <c r="V24" s="240">
        <f t="shared" ref="V24:V26" si="26">W24+X24</f>
        <v>12151</v>
      </c>
      <c r="W24" s="132">
        <v>4556</v>
      </c>
      <c r="X24" s="252">
        <v>7595</v>
      </c>
      <c r="Y24" s="134">
        <v>0</v>
      </c>
      <c r="Z24" s="280">
        <v>0</v>
      </c>
      <c r="AA24" s="97">
        <v>0</v>
      </c>
      <c r="AB24" s="134">
        <v>0</v>
      </c>
      <c r="AC24" s="281">
        <v>0</v>
      </c>
      <c r="AD24" s="272">
        <v>0</v>
      </c>
      <c r="AE24" s="273">
        <v>4549386</v>
      </c>
      <c r="AF24" s="455">
        <v>779398</v>
      </c>
      <c r="AG24" s="285">
        <f t="shared" ref="AG24:AG26" si="27">AH24+AI24</f>
        <v>30950</v>
      </c>
      <c r="AH24" s="280">
        <v>19206</v>
      </c>
      <c r="AI24" s="136">
        <v>11744</v>
      </c>
      <c r="AJ24" s="348">
        <f t="shared" ref="AJ24:AJ26" si="28">AK24+AL24</f>
        <v>26257</v>
      </c>
      <c r="AK24" s="97">
        <v>6181</v>
      </c>
      <c r="AL24" s="151">
        <v>20076</v>
      </c>
      <c r="AM24" s="378">
        <v>197119</v>
      </c>
      <c r="AN24" s="235">
        <v>246525</v>
      </c>
      <c r="AO24" s="234">
        <v>535591</v>
      </c>
      <c r="AP24" s="273">
        <f t="shared" ref="AP24:AP26" si="29">AQ24+AR24</f>
        <v>64312</v>
      </c>
      <c r="AQ24" s="283">
        <v>58834</v>
      </c>
      <c r="AR24" s="151">
        <v>5478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 spans="1:70" s="1" customFormat="1">
      <c r="A25" s="62" t="s">
        <v>89</v>
      </c>
      <c r="B25" s="25" t="s">
        <v>40</v>
      </c>
      <c r="C25" s="267">
        <f t="shared" si="15"/>
        <v>7452492</v>
      </c>
      <c r="D25" s="306">
        <f t="shared" si="16"/>
        <v>5536437</v>
      </c>
      <c r="E25" s="107">
        <f t="shared" si="17"/>
        <v>963251</v>
      </c>
      <c r="F25" s="270">
        <f t="shared" si="18"/>
        <v>1267522</v>
      </c>
      <c r="G25" s="443">
        <f t="shared" si="19"/>
        <v>141553</v>
      </c>
      <c r="H25" s="146">
        <v>56203</v>
      </c>
      <c r="I25" s="129">
        <v>85350</v>
      </c>
      <c r="J25" s="452">
        <f t="shared" si="20"/>
        <v>1125969</v>
      </c>
      <c r="K25" s="289">
        <v>414242</v>
      </c>
      <c r="L25" s="192">
        <v>711727</v>
      </c>
      <c r="M25" s="452">
        <f t="shared" si="21"/>
        <v>5164593</v>
      </c>
      <c r="N25" s="71">
        <f t="shared" si="22"/>
        <v>5004467</v>
      </c>
      <c r="O25" s="458">
        <f t="shared" si="23"/>
        <v>160126</v>
      </c>
      <c r="P25" s="451">
        <f>Q25+R25</f>
        <v>4604803</v>
      </c>
      <c r="Q25" s="131">
        <v>4484229</v>
      </c>
      <c r="R25" s="128">
        <v>120574</v>
      </c>
      <c r="S25" s="449">
        <f t="shared" si="25"/>
        <v>548595</v>
      </c>
      <c r="T25" s="146">
        <v>516199</v>
      </c>
      <c r="U25" s="128">
        <v>32396</v>
      </c>
      <c r="V25" s="247">
        <f t="shared" si="26"/>
        <v>11195</v>
      </c>
      <c r="W25" s="128">
        <v>4039</v>
      </c>
      <c r="X25" s="253">
        <v>7156</v>
      </c>
      <c r="Y25" s="137">
        <v>0</v>
      </c>
      <c r="Z25" s="64">
        <v>0</v>
      </c>
      <c r="AA25" s="64">
        <v>0</v>
      </c>
      <c r="AB25" s="137">
        <v>0</v>
      </c>
      <c r="AC25" s="64">
        <v>0</v>
      </c>
      <c r="AD25" s="147">
        <v>0</v>
      </c>
      <c r="AE25" s="274">
        <v>4460603</v>
      </c>
      <c r="AF25" s="271">
        <v>703999</v>
      </c>
      <c r="AG25" s="247">
        <f t="shared" si="27"/>
        <v>32160</v>
      </c>
      <c r="AH25" s="23">
        <v>19726</v>
      </c>
      <c r="AI25" s="147">
        <v>12434</v>
      </c>
      <c r="AJ25" s="247">
        <f t="shared" si="28"/>
        <v>27968</v>
      </c>
      <c r="AK25" s="23">
        <v>6001</v>
      </c>
      <c r="AL25" s="147">
        <v>21967</v>
      </c>
      <c r="AM25" s="377">
        <v>194854</v>
      </c>
      <c r="AN25" s="81">
        <v>215315</v>
      </c>
      <c r="AO25" s="81">
        <v>542635</v>
      </c>
      <c r="AP25" s="126">
        <f t="shared" si="29"/>
        <v>67573</v>
      </c>
      <c r="AQ25" s="64">
        <v>61525</v>
      </c>
      <c r="AR25" s="147">
        <v>6048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 spans="1:70" s="1" customFormat="1">
      <c r="A26" s="62"/>
      <c r="B26" s="25" t="s">
        <v>41</v>
      </c>
      <c r="C26" s="267">
        <f t="shared" si="15"/>
        <v>8336989</v>
      </c>
      <c r="D26" s="306">
        <f t="shared" si="16"/>
        <v>6122352</v>
      </c>
      <c r="E26" s="107">
        <f t="shared" si="17"/>
        <v>1077112</v>
      </c>
      <c r="F26" s="270">
        <f t="shared" si="18"/>
        <v>1429605</v>
      </c>
      <c r="G26" s="443">
        <f t="shared" si="19"/>
        <v>155875</v>
      </c>
      <c r="H26" s="128">
        <v>61780</v>
      </c>
      <c r="I26" s="129">
        <v>94095</v>
      </c>
      <c r="J26" s="452">
        <f t="shared" si="20"/>
        <v>1273730</v>
      </c>
      <c r="K26" s="129">
        <v>469531</v>
      </c>
      <c r="L26" s="129">
        <v>804199</v>
      </c>
      <c r="M26" s="452">
        <f t="shared" si="21"/>
        <v>5704819</v>
      </c>
      <c r="N26" s="71">
        <f t="shared" si="22"/>
        <v>5532515</v>
      </c>
      <c r="O26" s="458">
        <f t="shared" si="23"/>
        <v>172304</v>
      </c>
      <c r="P26" s="451">
        <f>Q26+R26</f>
        <v>5080882</v>
      </c>
      <c r="Q26" s="128">
        <v>4951661</v>
      </c>
      <c r="R26" s="128">
        <v>129221</v>
      </c>
      <c r="S26" s="449">
        <f t="shared" si="25"/>
        <v>611623</v>
      </c>
      <c r="T26" s="128">
        <v>576630</v>
      </c>
      <c r="U26" s="128">
        <v>34993</v>
      </c>
      <c r="V26" s="247">
        <f t="shared" si="26"/>
        <v>12314</v>
      </c>
      <c r="W26" s="128">
        <v>4224</v>
      </c>
      <c r="X26" s="254">
        <v>8090</v>
      </c>
      <c r="Y26" s="137">
        <v>0</v>
      </c>
      <c r="Z26" s="64">
        <v>0</v>
      </c>
      <c r="AA26" s="64">
        <v>0</v>
      </c>
      <c r="AB26" s="137">
        <v>0</v>
      </c>
      <c r="AC26" s="64">
        <v>0</v>
      </c>
      <c r="AD26" s="150">
        <v>0</v>
      </c>
      <c r="AE26" s="89">
        <v>4918406</v>
      </c>
      <c r="AF26" s="126">
        <v>786413</v>
      </c>
      <c r="AG26" s="247">
        <f t="shared" si="27"/>
        <v>37250</v>
      </c>
      <c r="AH26" s="23">
        <v>22561</v>
      </c>
      <c r="AI26" s="23">
        <v>14689</v>
      </c>
      <c r="AJ26" s="247">
        <f t="shared" si="28"/>
        <v>32261</v>
      </c>
      <c r="AK26" s="23">
        <v>6566</v>
      </c>
      <c r="AL26" s="23">
        <v>25695</v>
      </c>
      <c r="AM26" s="377">
        <v>252264</v>
      </c>
      <c r="AN26" s="126">
        <v>251870</v>
      </c>
      <c r="AO26" s="81">
        <v>633391</v>
      </c>
      <c r="AP26" s="126">
        <f t="shared" si="29"/>
        <v>65040</v>
      </c>
      <c r="AQ26" s="23">
        <v>58526</v>
      </c>
      <c r="AR26" s="23">
        <v>6514</v>
      </c>
      <c r="AS26" s="124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 spans="1:70" ht="15.75" customHeight="1">
      <c r="V27" s="282"/>
    </row>
    <row r="28" spans="1:70" ht="15.75" customHeight="1">
      <c r="C28" s="669"/>
      <c r="D28" s="670"/>
      <c r="E28" s="670"/>
      <c r="F28" s="670" t="s">
        <v>119</v>
      </c>
      <c r="G28" s="670"/>
      <c r="H28" s="670"/>
      <c r="I28" s="257"/>
      <c r="J28" s="258"/>
      <c r="K28" s="257"/>
      <c r="L28" s="257"/>
      <c r="M28" s="673" t="s">
        <v>93</v>
      </c>
      <c r="N28" s="673"/>
      <c r="O28" s="673"/>
      <c r="P28" s="673"/>
      <c r="Q28" s="259"/>
      <c r="R28" s="259"/>
      <c r="S28" s="260"/>
      <c r="T28" s="259"/>
      <c r="U28" s="259"/>
      <c r="V28" s="260"/>
      <c r="W28" s="261"/>
      <c r="X28" s="261"/>
      <c r="Y28" s="260"/>
      <c r="Z28" s="260"/>
      <c r="AA28" s="260"/>
      <c r="AB28" s="260"/>
      <c r="AC28" s="260"/>
      <c r="AD28" s="260"/>
      <c r="AE28" s="260"/>
      <c r="AF28" s="260"/>
      <c r="AG28" s="673" t="s">
        <v>94</v>
      </c>
      <c r="AH28" s="673"/>
      <c r="AI28" s="673"/>
      <c r="AJ28" s="673"/>
      <c r="AK28" s="260"/>
      <c r="AL28" s="260"/>
      <c r="AM28" s="675" t="s">
        <v>95</v>
      </c>
      <c r="AN28" s="492"/>
      <c r="AO28" s="492"/>
      <c r="AP28" s="675" t="s">
        <v>96</v>
      </c>
      <c r="AQ28" s="675"/>
      <c r="AR28" s="677"/>
      <c r="BQ28" s="108"/>
      <c r="BR28" s="108"/>
    </row>
    <row r="29" spans="1:70" ht="21" customHeight="1" thickBot="1">
      <c r="C29" s="671"/>
      <c r="D29" s="672"/>
      <c r="E29" s="672"/>
      <c r="F29" s="672"/>
      <c r="G29" s="672"/>
      <c r="H29" s="672"/>
      <c r="I29" s="183"/>
      <c r="J29" s="184"/>
      <c r="K29" s="183"/>
      <c r="L29" s="183"/>
      <c r="M29" s="674"/>
      <c r="N29" s="674"/>
      <c r="O29" s="674"/>
      <c r="P29" s="674"/>
      <c r="Q29" s="201"/>
      <c r="R29" s="201"/>
      <c r="S29" s="8"/>
      <c r="T29" s="201"/>
      <c r="U29" s="201"/>
      <c r="V29" s="8"/>
      <c r="W29" s="196"/>
      <c r="X29" s="196"/>
      <c r="Y29" s="8"/>
      <c r="Z29" s="8"/>
      <c r="AA29" s="8"/>
      <c r="AB29" s="8"/>
      <c r="AC29" s="8"/>
      <c r="AD29" s="8"/>
      <c r="AE29" s="8"/>
      <c r="AF29" s="8"/>
      <c r="AG29" s="674"/>
      <c r="AH29" s="674"/>
      <c r="AI29" s="674"/>
      <c r="AJ29" s="674"/>
      <c r="AK29" s="8"/>
      <c r="AL29" s="8"/>
      <c r="AM29" s="676"/>
      <c r="AN29" s="490"/>
      <c r="AO29" s="490"/>
      <c r="AP29" s="676"/>
      <c r="AQ29" s="676"/>
      <c r="AR29" s="67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</row>
    <row r="30" spans="1:70" ht="15.75" customHeight="1" thickBot="1">
      <c r="C30" s="602" t="s">
        <v>120</v>
      </c>
      <c r="D30" s="603"/>
      <c r="E30" s="604"/>
      <c r="F30" s="602" t="s">
        <v>98</v>
      </c>
      <c r="G30" s="611"/>
      <c r="H30" s="611"/>
      <c r="I30" s="611"/>
      <c r="J30" s="611"/>
      <c r="K30" s="611"/>
      <c r="L30" s="611"/>
      <c r="M30" s="612" t="s">
        <v>99</v>
      </c>
      <c r="N30" s="612"/>
      <c r="O30" s="612"/>
      <c r="P30" s="10"/>
      <c r="Q30" s="202"/>
      <c r="R30" s="202"/>
      <c r="S30" s="10"/>
      <c r="T30" s="202"/>
      <c r="U30" s="202"/>
      <c r="V30" s="10"/>
      <c r="W30" s="197"/>
      <c r="X30" s="197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616" t="s">
        <v>100</v>
      </c>
      <c r="AN30" s="616" t="s">
        <v>101</v>
      </c>
      <c r="AO30" s="616" t="s">
        <v>102</v>
      </c>
      <c r="AP30" s="652" t="s">
        <v>103</v>
      </c>
      <c r="AQ30" s="652"/>
      <c r="AR30" s="653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</row>
    <row r="31" spans="1:70" ht="15" customHeight="1" thickBot="1">
      <c r="C31" s="605"/>
      <c r="D31" s="606"/>
      <c r="E31" s="607"/>
      <c r="F31" s="605"/>
      <c r="G31" s="655" t="s">
        <v>104</v>
      </c>
      <c r="H31" s="656"/>
      <c r="I31" s="657"/>
      <c r="J31" s="640" t="s">
        <v>105</v>
      </c>
      <c r="K31" s="641"/>
      <c r="L31" s="642"/>
      <c r="M31" s="613"/>
      <c r="N31" s="613"/>
      <c r="O31" s="614"/>
      <c r="P31" s="666" t="s">
        <v>54</v>
      </c>
      <c r="Q31" s="667"/>
      <c r="R31" s="667"/>
      <c r="S31" s="667"/>
      <c r="T31" s="667"/>
      <c r="U31" s="667"/>
      <c r="V31" s="667"/>
      <c r="W31" s="667"/>
      <c r="X31" s="667"/>
      <c r="Y31" s="667"/>
      <c r="Z31" s="667"/>
      <c r="AA31" s="667"/>
      <c r="AB31" s="667"/>
      <c r="AC31" s="667"/>
      <c r="AD31" s="668"/>
      <c r="AE31" s="666"/>
      <c r="AF31" s="667"/>
      <c r="AG31" s="619" t="s">
        <v>106</v>
      </c>
      <c r="AH31" s="620"/>
      <c r="AI31" s="621"/>
      <c r="AJ31" s="628" t="s">
        <v>107</v>
      </c>
      <c r="AK31" s="628"/>
      <c r="AL31" s="629"/>
      <c r="AM31" s="617"/>
      <c r="AN31" s="617"/>
      <c r="AO31" s="617"/>
      <c r="AP31" s="613"/>
      <c r="AQ31" s="613"/>
      <c r="AR31" s="614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</row>
    <row r="32" spans="1:70" ht="15" customHeight="1">
      <c r="C32" s="605"/>
      <c r="D32" s="606"/>
      <c r="E32" s="607"/>
      <c r="F32" s="605"/>
      <c r="G32" s="658"/>
      <c r="H32" s="659"/>
      <c r="I32" s="660"/>
      <c r="J32" s="643"/>
      <c r="K32" s="644"/>
      <c r="L32" s="645"/>
      <c r="M32" s="613"/>
      <c r="N32" s="613"/>
      <c r="O32" s="613"/>
      <c r="P32" s="634" t="s">
        <v>108</v>
      </c>
      <c r="Q32" s="635"/>
      <c r="R32" s="636"/>
      <c r="S32" s="634" t="s">
        <v>109</v>
      </c>
      <c r="T32" s="635"/>
      <c r="U32" s="636"/>
      <c r="V32" s="640" t="s">
        <v>110</v>
      </c>
      <c r="W32" s="641"/>
      <c r="X32" s="642"/>
      <c r="Y32" s="634" t="s">
        <v>111</v>
      </c>
      <c r="Z32" s="635"/>
      <c r="AA32" s="636"/>
      <c r="AB32" s="634" t="s">
        <v>112</v>
      </c>
      <c r="AC32" s="635"/>
      <c r="AD32" s="636"/>
      <c r="AE32" s="649" t="s">
        <v>113</v>
      </c>
      <c r="AF32" s="641" t="s">
        <v>114</v>
      </c>
      <c r="AG32" s="622"/>
      <c r="AH32" s="623"/>
      <c r="AI32" s="624"/>
      <c r="AJ32" s="630"/>
      <c r="AK32" s="630"/>
      <c r="AL32" s="631"/>
      <c r="AM32" s="617"/>
      <c r="AN32" s="617"/>
      <c r="AO32" s="617"/>
      <c r="AP32" s="613"/>
      <c r="AQ32" s="613"/>
      <c r="AR32" s="614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</row>
    <row r="33" spans="1:176" ht="32.25" customHeight="1" thickBot="1">
      <c r="C33" s="608"/>
      <c r="D33" s="609"/>
      <c r="E33" s="610"/>
      <c r="F33" s="608"/>
      <c r="G33" s="661"/>
      <c r="H33" s="662"/>
      <c r="I33" s="663"/>
      <c r="J33" s="664"/>
      <c r="K33" s="651"/>
      <c r="L33" s="665"/>
      <c r="M33" s="615"/>
      <c r="N33" s="615"/>
      <c r="O33" s="615"/>
      <c r="P33" s="637"/>
      <c r="Q33" s="638"/>
      <c r="R33" s="639"/>
      <c r="S33" s="637"/>
      <c r="T33" s="638"/>
      <c r="U33" s="639"/>
      <c r="V33" s="643"/>
      <c r="W33" s="644"/>
      <c r="X33" s="645"/>
      <c r="Y33" s="637"/>
      <c r="Z33" s="638"/>
      <c r="AA33" s="639"/>
      <c r="AB33" s="646"/>
      <c r="AC33" s="647"/>
      <c r="AD33" s="648"/>
      <c r="AE33" s="650"/>
      <c r="AF33" s="651"/>
      <c r="AG33" s="625"/>
      <c r="AH33" s="626"/>
      <c r="AI33" s="627"/>
      <c r="AJ33" s="632"/>
      <c r="AK33" s="632"/>
      <c r="AL33" s="633"/>
      <c r="AM33" s="618"/>
      <c r="AN33" s="618"/>
      <c r="AO33" s="618"/>
      <c r="AP33" s="615"/>
      <c r="AQ33" s="615"/>
      <c r="AR33" s="654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</row>
    <row r="34" spans="1:176" s="1" customFormat="1" ht="14.25" customHeight="1" thickBot="1">
      <c r="A34" s="12" t="s">
        <v>22</v>
      </c>
      <c r="B34" s="153" t="s">
        <v>23</v>
      </c>
      <c r="C34" s="154" t="s">
        <v>24</v>
      </c>
      <c r="D34" s="155" t="s">
        <v>115</v>
      </c>
      <c r="E34" s="156" t="s">
        <v>116</v>
      </c>
      <c r="F34" s="154"/>
      <c r="G34" s="157" t="s">
        <v>24</v>
      </c>
      <c r="H34" s="293" t="s">
        <v>25</v>
      </c>
      <c r="I34" s="159" t="s">
        <v>26</v>
      </c>
      <c r="J34" s="160" t="s">
        <v>24</v>
      </c>
      <c r="K34" s="161" t="s">
        <v>25</v>
      </c>
      <c r="L34" s="162" t="s">
        <v>26</v>
      </c>
      <c r="M34" s="163" t="s">
        <v>24</v>
      </c>
      <c r="N34" s="164" t="s">
        <v>115</v>
      </c>
      <c r="O34" s="165" t="s">
        <v>116</v>
      </c>
      <c r="P34" s="166" t="s">
        <v>24</v>
      </c>
      <c r="Q34" s="158" t="s">
        <v>115</v>
      </c>
      <c r="R34" s="167" t="s">
        <v>116</v>
      </c>
      <c r="S34" s="166" t="s">
        <v>24</v>
      </c>
      <c r="T34" s="158" t="s">
        <v>115</v>
      </c>
      <c r="U34" s="167" t="s">
        <v>116</v>
      </c>
      <c r="V34" s="168" t="s">
        <v>24</v>
      </c>
      <c r="W34" s="158" t="s">
        <v>115</v>
      </c>
      <c r="X34" s="169" t="s">
        <v>116</v>
      </c>
      <c r="Y34" s="166" t="s">
        <v>24</v>
      </c>
      <c r="Z34" s="158" t="s">
        <v>115</v>
      </c>
      <c r="AA34" s="167" t="s">
        <v>116</v>
      </c>
      <c r="AB34" s="166" t="s">
        <v>24</v>
      </c>
      <c r="AC34" s="158" t="s">
        <v>115</v>
      </c>
      <c r="AD34" s="167" t="s">
        <v>116</v>
      </c>
      <c r="AE34" s="170" t="s">
        <v>24</v>
      </c>
      <c r="AF34" s="170" t="s">
        <v>24</v>
      </c>
      <c r="AG34" s="168" t="s">
        <v>24</v>
      </c>
      <c r="AH34" s="158" t="s">
        <v>115</v>
      </c>
      <c r="AI34" s="347" t="s">
        <v>116</v>
      </c>
      <c r="AJ34" s="170" t="s">
        <v>24</v>
      </c>
      <c r="AK34" s="158" t="s">
        <v>115</v>
      </c>
      <c r="AL34" s="171" t="s">
        <v>116</v>
      </c>
      <c r="AM34" s="379" t="s">
        <v>24</v>
      </c>
      <c r="AN34" s="172"/>
      <c r="AO34" s="170"/>
      <c r="AP34" s="170" t="s">
        <v>24</v>
      </c>
      <c r="AQ34" s="158" t="s">
        <v>115</v>
      </c>
      <c r="AR34" s="169" t="s">
        <v>116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176" s="144" customFormat="1">
      <c r="A35" s="226">
        <v>2025</v>
      </c>
      <c r="B35" s="356" t="s">
        <v>28</v>
      </c>
      <c r="C35" s="239">
        <f t="shared" ref="C35:C43" si="30">F35+M35+AM35+AN35+AO35+AP35</f>
        <v>3100906987.0052481</v>
      </c>
      <c r="D35" s="308">
        <f>H35+K35+N35+AQ35</f>
        <v>654984631.34851956</v>
      </c>
      <c r="E35" s="241">
        <f t="shared" ref="E35:E46" si="31">I35+L35+O35+AR35</f>
        <v>2368157249.6806765</v>
      </c>
      <c r="F35" s="242">
        <f t="shared" ref="F35:F46" si="32">G35+J35</f>
        <v>2827002762.1880622</v>
      </c>
      <c r="G35" s="243">
        <f>H35+I35</f>
        <v>926516788.7039094</v>
      </c>
      <c r="H35" s="232">
        <v>330606295.62043649</v>
      </c>
      <c r="I35" s="231">
        <v>595910493.08347297</v>
      </c>
      <c r="J35" s="244">
        <f t="shared" ref="J35:J46" si="33">K35+L35</f>
        <v>1900485973.4841528</v>
      </c>
      <c r="K35" s="130">
        <v>216755702.1414637</v>
      </c>
      <c r="L35" s="236">
        <v>1683730271.342689</v>
      </c>
      <c r="M35" s="294">
        <f t="shared" ref="M35:M43" si="34">N35+O35</f>
        <v>128618576.59770592</v>
      </c>
      <c r="N35" s="297">
        <f t="shared" ref="N35:N46" si="35">Q35+T35+W35</f>
        <v>100256812.81613015</v>
      </c>
      <c r="O35" s="296">
        <f t="shared" ref="O35:O46" si="36">R35+U35+X35</f>
        <v>28361763.781575773</v>
      </c>
      <c r="P35" s="240">
        <f t="shared" ref="P35:P46" si="37">Q35+R35</f>
        <v>106967759.36289155</v>
      </c>
      <c r="Q35" s="346">
        <v>84115512.500169143</v>
      </c>
      <c r="R35" s="228">
        <v>22852246.862722415</v>
      </c>
      <c r="S35" s="240">
        <f t="shared" ref="S35:S46" si="38">T35+U35</f>
        <v>20894214.211350344</v>
      </c>
      <c r="T35" s="301">
        <v>15961472.04972011</v>
      </c>
      <c r="U35" s="249">
        <v>4932742.1616302328</v>
      </c>
      <c r="V35" s="127">
        <f t="shared" ref="V35:V46" si="39">W35+X35</f>
        <v>756603.02346401475</v>
      </c>
      <c r="W35" s="132">
        <v>179828.26624088985</v>
      </c>
      <c r="X35" s="252">
        <v>576774.75722312485</v>
      </c>
      <c r="Y35" s="234">
        <v>0</v>
      </c>
      <c r="Z35" s="97">
        <v>0</v>
      </c>
      <c r="AA35" s="97">
        <v>0</v>
      </c>
      <c r="AB35" s="234">
        <v>0</v>
      </c>
      <c r="AC35" s="222">
        <v>0</v>
      </c>
      <c r="AD35" s="151">
        <v>0</v>
      </c>
      <c r="AE35" s="134">
        <v>102944444.51096343</v>
      </c>
      <c r="AF35" s="235">
        <v>25674132.086742513</v>
      </c>
      <c r="AG35" s="234">
        <f t="shared" ref="AG35:AG46" si="40">AH35+AI35</f>
        <v>355189844.3211022</v>
      </c>
      <c r="AH35" s="97">
        <v>61899462.605444916</v>
      </c>
      <c r="AI35" s="136">
        <v>293290381.71565729</v>
      </c>
      <c r="AJ35" s="237">
        <f t="shared" ref="AJ35:AJ40" si="41">AK35+AL35</f>
        <v>613786717.30672646</v>
      </c>
      <c r="AK35" s="97">
        <v>51732148.860216357</v>
      </c>
      <c r="AL35" s="233">
        <v>562054568.44651008</v>
      </c>
      <c r="AM35" s="381">
        <v>70620336</v>
      </c>
      <c r="AN35" s="140">
        <v>6908741.3800037801</v>
      </c>
      <c r="AO35" s="238">
        <v>236028.59604851305</v>
      </c>
      <c r="AP35" s="152">
        <f t="shared" ref="AP35:AP46" si="42">AQ35+AR35</f>
        <v>67520542.243427947</v>
      </c>
      <c r="AQ35" s="142">
        <v>7365820.7704891684</v>
      </c>
      <c r="AR35" s="151">
        <v>60154721.472938776</v>
      </c>
      <c r="AS35" s="23"/>
      <c r="AT35" s="2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43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  <c r="EZ35" s="143"/>
      <c r="FA35" s="143"/>
      <c r="FB35" s="143"/>
      <c r="FC35" s="143"/>
      <c r="FD35" s="143"/>
      <c r="FE35" s="143"/>
      <c r="FF35" s="143"/>
      <c r="FG35" s="143"/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</row>
    <row r="36" spans="1:176" s="144" customFormat="1">
      <c r="A36" s="203"/>
      <c r="B36" s="355" t="s">
        <v>29</v>
      </c>
      <c r="C36" s="208">
        <f t="shared" si="30"/>
        <v>2805699564.4691348</v>
      </c>
      <c r="D36" s="307">
        <f t="shared" ref="D36:D46" si="43">H36+K36+N36+AQ36</f>
        <v>581133843.9396342</v>
      </c>
      <c r="E36" s="209">
        <f t="shared" si="31"/>
        <v>2140801094.4137754</v>
      </c>
      <c r="F36" s="205">
        <f t="shared" si="32"/>
        <v>2528033418.4203997</v>
      </c>
      <c r="G36" s="206">
        <f t="shared" ref="G36:G46" si="44">H36+I36</f>
        <v>640865230.64879346</v>
      </c>
      <c r="H36" s="131">
        <v>270304385.95420873</v>
      </c>
      <c r="I36" s="129">
        <v>370560844.69458467</v>
      </c>
      <c r="J36" s="211">
        <f t="shared" si="33"/>
        <v>1887168187.7716062</v>
      </c>
      <c r="K36" s="145">
        <v>206571818.42278203</v>
      </c>
      <c r="L36" s="149">
        <v>1680596369.3488243</v>
      </c>
      <c r="M36" s="295">
        <f t="shared" si="34"/>
        <v>123813399.77546628</v>
      </c>
      <c r="N36" s="298">
        <f t="shared" si="35"/>
        <v>97536552.261296004</v>
      </c>
      <c r="O36" s="106">
        <f t="shared" si="36"/>
        <v>26276847.51417027</v>
      </c>
      <c r="P36" s="247">
        <f t="shared" si="37"/>
        <v>103363410.70866448</v>
      </c>
      <c r="Q36" s="292">
        <v>82182234.099647641</v>
      </c>
      <c r="R36" s="128">
        <v>21181176.609016836</v>
      </c>
      <c r="S36" s="247">
        <f t="shared" si="38"/>
        <v>19705665.355768237</v>
      </c>
      <c r="T36" s="302">
        <v>15175723.82206999</v>
      </c>
      <c r="U36" s="133">
        <v>4529941.5336982487</v>
      </c>
      <c r="V36" s="138">
        <f t="shared" si="39"/>
        <v>744323.71103356068</v>
      </c>
      <c r="W36" s="146">
        <v>178594.33957837662</v>
      </c>
      <c r="X36" s="254">
        <v>565729.37145518407</v>
      </c>
      <c r="Y36" s="137">
        <v>0</v>
      </c>
      <c r="Z36" s="64">
        <v>0</v>
      </c>
      <c r="AA36" s="72">
        <v>0</v>
      </c>
      <c r="AB36" s="137">
        <v>0</v>
      </c>
      <c r="AC36" s="74">
        <v>0</v>
      </c>
      <c r="AD36" s="23">
        <v>0</v>
      </c>
      <c r="AE36" s="137">
        <v>99985907.484896451</v>
      </c>
      <c r="AF36" s="271">
        <v>23827590.940569926</v>
      </c>
      <c r="AG36" s="126">
        <f t="shared" si="40"/>
        <v>343291534.03045547</v>
      </c>
      <c r="AH36" s="64">
        <v>64784103.406362593</v>
      </c>
      <c r="AI36" s="72">
        <v>278507430.62409288</v>
      </c>
      <c r="AJ36" s="138">
        <f t="shared" si="41"/>
        <v>618096288.04582191</v>
      </c>
      <c r="AK36" s="64">
        <v>49745581.191544309</v>
      </c>
      <c r="AL36" s="147">
        <v>568350706.85427761</v>
      </c>
      <c r="AM36" s="382">
        <v>77229508</v>
      </c>
      <c r="AN36" s="277">
        <v>6295279.0800036602</v>
      </c>
      <c r="AO36" s="139">
        <v>239839.03572109877</v>
      </c>
      <c r="AP36" s="303">
        <f t="shared" si="42"/>
        <v>70088120.157543719</v>
      </c>
      <c r="AQ36" s="135">
        <v>6721087.3013473973</v>
      </c>
      <c r="AR36" s="72">
        <v>63367032.856196314</v>
      </c>
      <c r="AS36" s="23"/>
      <c r="AT36" s="2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3"/>
      <c r="FE36" s="143"/>
      <c r="FF36" s="143"/>
      <c r="FG36" s="143"/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</row>
    <row r="37" spans="1:176" s="144" customFormat="1">
      <c r="A37" s="203"/>
      <c r="B37" s="355" t="s">
        <v>30</v>
      </c>
      <c r="C37" s="208">
        <f t="shared" si="30"/>
        <v>3063716774.2642851</v>
      </c>
      <c r="D37" s="307">
        <f t="shared" si="43"/>
        <v>585225764.33375692</v>
      </c>
      <c r="E37" s="209">
        <f t="shared" si="31"/>
        <v>2376321373.9864035</v>
      </c>
      <c r="F37" s="205">
        <f t="shared" si="32"/>
        <v>2754170700.6506062</v>
      </c>
      <c r="G37" s="206">
        <f t="shared" si="44"/>
        <v>674499204.56893206</v>
      </c>
      <c r="H37" s="131">
        <v>255661243.95941561</v>
      </c>
      <c r="I37" s="129">
        <v>418837960.6095165</v>
      </c>
      <c r="J37" s="210">
        <f t="shared" si="33"/>
        <v>2079671496.0816739</v>
      </c>
      <c r="K37" s="145">
        <v>214817397.66802099</v>
      </c>
      <c r="L37" s="148">
        <v>1864854098.4136529</v>
      </c>
      <c r="M37" s="295">
        <f t="shared" si="34"/>
        <v>136249578.7372793</v>
      </c>
      <c r="N37" s="298">
        <f t="shared" si="35"/>
        <v>107844030.7562103</v>
      </c>
      <c r="O37" s="106">
        <f t="shared" si="36"/>
        <v>28405547.981068999</v>
      </c>
      <c r="P37" s="247">
        <f t="shared" si="37"/>
        <v>113314712.33297929</v>
      </c>
      <c r="Q37" s="292">
        <v>90479563.353608295</v>
      </c>
      <c r="R37" s="128">
        <v>22835148.979371</v>
      </c>
      <c r="S37" s="247">
        <f t="shared" si="38"/>
        <v>22157510.000380002</v>
      </c>
      <c r="T37" s="302">
        <v>17205634.951664001</v>
      </c>
      <c r="U37" s="128">
        <v>4951875.0487159993</v>
      </c>
      <c r="V37" s="137">
        <f t="shared" si="39"/>
        <v>777356.40391999995</v>
      </c>
      <c r="W37" s="146">
        <v>158832.45093799999</v>
      </c>
      <c r="X37" s="254">
        <v>618523.95298199996</v>
      </c>
      <c r="Y37" s="137">
        <v>0</v>
      </c>
      <c r="Z37" s="64">
        <v>0</v>
      </c>
      <c r="AA37" s="23">
        <v>0</v>
      </c>
      <c r="AB37" s="137">
        <v>0</v>
      </c>
      <c r="AC37" s="64">
        <v>0</v>
      </c>
      <c r="AD37" s="147">
        <v>0</v>
      </c>
      <c r="AE37" s="138">
        <v>110022483.75830501</v>
      </c>
      <c r="AF37" s="271">
        <v>26227094.978974</v>
      </c>
      <c r="AG37" s="126">
        <f t="shared" si="40"/>
        <v>427498976.08477163</v>
      </c>
      <c r="AH37" s="375">
        <v>59545791.858992912</v>
      </c>
      <c r="AI37" s="72">
        <v>367953184.2257787</v>
      </c>
      <c r="AJ37" s="138">
        <f t="shared" si="41"/>
        <v>708658535.83436787</v>
      </c>
      <c r="AK37" s="64">
        <v>57447336.826178245</v>
      </c>
      <c r="AL37" s="147">
        <v>651211199.00818968</v>
      </c>
      <c r="AM37" s="380">
        <v>95647220</v>
      </c>
      <c r="AN37" s="139">
        <v>6259445.2500041798</v>
      </c>
      <c r="AO37" s="141">
        <v>262970.69412</v>
      </c>
      <c r="AP37" s="303">
        <f t="shared" si="42"/>
        <v>71126858.932275102</v>
      </c>
      <c r="AQ37" s="135">
        <v>6903091.9501100006</v>
      </c>
      <c r="AR37" s="72">
        <v>64223766.982165098</v>
      </c>
      <c r="AS37" s="23"/>
      <c r="AT37" s="2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  <c r="EC37" s="143"/>
      <c r="ED37" s="143"/>
      <c r="EE37" s="143"/>
      <c r="EF37" s="143"/>
      <c r="EG37" s="143"/>
      <c r="EH37" s="143"/>
      <c r="EI37" s="143"/>
      <c r="EJ37" s="143"/>
      <c r="EK37" s="143"/>
      <c r="EL37" s="143"/>
      <c r="EM37" s="143"/>
      <c r="EN37" s="143"/>
      <c r="EO37" s="143"/>
      <c r="EP37" s="143"/>
      <c r="EQ37" s="143"/>
      <c r="ER37" s="143"/>
      <c r="ES37" s="143"/>
      <c r="ET37" s="143"/>
      <c r="EU37" s="143"/>
      <c r="EV37" s="143"/>
      <c r="EW37" s="143"/>
      <c r="EX37" s="143"/>
      <c r="EY37" s="143"/>
      <c r="EZ37" s="143"/>
      <c r="FA37" s="143"/>
      <c r="FB37" s="143"/>
      <c r="FC37" s="143"/>
      <c r="FD37" s="143"/>
      <c r="FE37" s="143"/>
      <c r="FF37" s="143"/>
      <c r="FG37" s="143"/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</row>
    <row r="38" spans="1:176" s="144" customFormat="1">
      <c r="A38" s="203"/>
      <c r="B38" s="355" t="s">
        <v>31</v>
      </c>
      <c r="C38" s="208">
        <f t="shared" si="30"/>
        <v>3259748375.797956</v>
      </c>
      <c r="D38" s="307">
        <f t="shared" si="43"/>
        <v>616919853.05170584</v>
      </c>
      <c r="E38" s="209">
        <f t="shared" si="31"/>
        <v>2545515467.9330468</v>
      </c>
      <c r="F38" s="205">
        <f t="shared" si="32"/>
        <v>2936642510.9140992</v>
      </c>
      <c r="G38" s="206">
        <f t="shared" si="44"/>
        <v>677163619.05605745</v>
      </c>
      <c r="H38" s="131">
        <v>261685848.73955688</v>
      </c>
      <c r="I38" s="129">
        <v>415477770.3165006</v>
      </c>
      <c r="J38" s="210">
        <f t="shared" si="33"/>
        <v>2259478891.8580418</v>
      </c>
      <c r="K38" s="145">
        <v>233024688.3902635</v>
      </c>
      <c r="L38" s="148">
        <v>2026454203.4677782</v>
      </c>
      <c r="M38" s="295">
        <f t="shared" si="34"/>
        <v>146996230.8185935</v>
      </c>
      <c r="N38" s="298">
        <f t="shared" si="35"/>
        <v>114764385.58746651</v>
      </c>
      <c r="O38" s="106">
        <f t="shared" si="36"/>
        <v>32231845.231126998</v>
      </c>
      <c r="P38" s="247">
        <f t="shared" si="37"/>
        <v>121689316.71100451</v>
      </c>
      <c r="Q38" s="292">
        <v>95673497.664487511</v>
      </c>
      <c r="R38" s="128">
        <v>26015819.046517</v>
      </c>
      <c r="S38" s="247">
        <f t="shared" si="38"/>
        <v>24437093.452859998</v>
      </c>
      <c r="T38" s="302">
        <v>18863553.136611998</v>
      </c>
      <c r="U38" s="128">
        <v>5573540.3162479997</v>
      </c>
      <c r="V38" s="137">
        <f t="shared" si="39"/>
        <v>869820.65472900006</v>
      </c>
      <c r="W38" s="146">
        <v>227334.78636700002</v>
      </c>
      <c r="X38" s="254">
        <v>642485.86836199998</v>
      </c>
      <c r="Y38" s="137">
        <v>0</v>
      </c>
      <c r="Z38" s="64">
        <v>0</v>
      </c>
      <c r="AA38" s="64">
        <v>0</v>
      </c>
      <c r="AB38" s="137">
        <v>0</v>
      </c>
      <c r="AC38" s="64">
        <v>0</v>
      </c>
      <c r="AD38" s="147">
        <v>0</v>
      </c>
      <c r="AE38" s="274">
        <v>117324171.88485999</v>
      </c>
      <c r="AF38" s="271">
        <v>29672058.933732998</v>
      </c>
      <c r="AG38" s="138">
        <f t="shared" si="40"/>
        <v>383227923.28802717</v>
      </c>
      <c r="AH38" s="375">
        <v>74190792.026522741</v>
      </c>
      <c r="AI38" s="72">
        <v>309037131.26150441</v>
      </c>
      <c r="AJ38" s="138">
        <f t="shared" si="41"/>
        <v>731520065.09664321</v>
      </c>
      <c r="AK38" s="135">
        <v>73468857.107764751</v>
      </c>
      <c r="AL38" s="72">
        <v>658051207.98887849</v>
      </c>
      <c r="AM38" s="380">
        <v>91033221</v>
      </c>
      <c r="AN38" s="139">
        <v>6016566.4300014498</v>
      </c>
      <c r="AO38" s="141">
        <v>263267.383202</v>
      </c>
      <c r="AP38" s="303">
        <f t="shared" si="42"/>
        <v>78796579.252060011</v>
      </c>
      <c r="AQ38" s="135">
        <v>7444930.3344190009</v>
      </c>
      <c r="AR38" s="72">
        <v>71351648.917641014</v>
      </c>
      <c r="AS38" s="23"/>
      <c r="AT38" s="2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143"/>
      <c r="EA38" s="143"/>
      <c r="EB38" s="143"/>
      <c r="EC38" s="143"/>
      <c r="ED38" s="143"/>
      <c r="EE38" s="143"/>
      <c r="EF38" s="143"/>
      <c r="EG38" s="143"/>
      <c r="EH38" s="143"/>
      <c r="EI38" s="143"/>
      <c r="EJ38" s="143"/>
      <c r="EK38" s="143"/>
      <c r="EL38" s="143"/>
      <c r="EM38" s="143"/>
      <c r="EN38" s="143"/>
      <c r="EO38" s="143"/>
      <c r="EP38" s="143"/>
      <c r="EQ38" s="143"/>
      <c r="ER38" s="143"/>
      <c r="ES38" s="143"/>
      <c r="ET38" s="143"/>
      <c r="EU38" s="143"/>
      <c r="EV38" s="143"/>
      <c r="EW38" s="143"/>
      <c r="EX38" s="143"/>
      <c r="EY38" s="143"/>
      <c r="EZ38" s="143"/>
      <c r="FA38" s="143"/>
      <c r="FB38" s="143"/>
      <c r="FC38" s="143"/>
      <c r="FD38" s="143"/>
      <c r="FE38" s="143"/>
      <c r="FF38" s="143"/>
      <c r="FG38" s="143"/>
      <c r="FH38" s="143"/>
      <c r="FI38" s="143"/>
      <c r="FJ38" s="143"/>
      <c r="FK38" s="143"/>
      <c r="FL38" s="143"/>
      <c r="FM38" s="143"/>
      <c r="FN38" s="143"/>
      <c r="FO38" s="143"/>
      <c r="FP38" s="143"/>
      <c r="FQ38" s="143"/>
      <c r="FR38" s="143"/>
      <c r="FS38" s="143"/>
      <c r="FT38" s="143"/>
    </row>
    <row r="39" spans="1:176" s="144" customFormat="1">
      <c r="A39" s="203"/>
      <c r="B39" s="355" t="s">
        <v>32</v>
      </c>
      <c r="C39" s="208">
        <f t="shared" si="30"/>
        <v>3169621397.7022791</v>
      </c>
      <c r="D39" s="307">
        <f t="shared" si="43"/>
        <v>606769621.55842078</v>
      </c>
      <c r="E39" s="209">
        <f t="shared" si="31"/>
        <v>2470585036.9781365</v>
      </c>
      <c r="F39" s="205">
        <f t="shared" si="32"/>
        <v>2864527218.2261243</v>
      </c>
      <c r="G39" s="206">
        <f t="shared" si="44"/>
        <v>681283589.57999992</v>
      </c>
      <c r="H39" s="131">
        <v>247219301.94999999</v>
      </c>
      <c r="I39" s="129">
        <v>434064287.63</v>
      </c>
      <c r="J39" s="210">
        <f t="shared" si="33"/>
        <v>2183243628.6461244</v>
      </c>
      <c r="K39" s="145">
        <v>236231141.21990633</v>
      </c>
      <c r="L39" s="148">
        <v>1947012487.426218</v>
      </c>
      <c r="M39" s="295">
        <f t="shared" si="34"/>
        <v>146509723.80161071</v>
      </c>
      <c r="N39" s="298">
        <f t="shared" si="35"/>
        <v>115679512.40644635</v>
      </c>
      <c r="O39" s="106">
        <f t="shared" si="36"/>
        <v>30830211.395164341</v>
      </c>
      <c r="P39" s="247">
        <f t="shared" si="37"/>
        <v>121846114.48605292</v>
      </c>
      <c r="Q39" s="146">
        <v>96989953.348325834</v>
      </c>
      <c r="R39" s="133">
        <v>24856161.137727086</v>
      </c>
      <c r="S39" s="247">
        <f t="shared" si="38"/>
        <v>23810245.632305183</v>
      </c>
      <c r="T39" s="383">
        <v>18485381.82971717</v>
      </c>
      <c r="U39" s="128">
        <v>5324863.8025880139</v>
      </c>
      <c r="V39" s="137">
        <f t="shared" si="39"/>
        <v>853363.68325258209</v>
      </c>
      <c r="W39" s="146">
        <v>204177.22840333733</v>
      </c>
      <c r="X39" s="254">
        <v>649186.45484924479</v>
      </c>
      <c r="Y39" s="137">
        <v>0</v>
      </c>
      <c r="Z39" s="64">
        <v>0</v>
      </c>
      <c r="AA39" s="64">
        <v>0</v>
      </c>
      <c r="AB39" s="137">
        <v>0</v>
      </c>
      <c r="AC39" s="64">
        <v>0</v>
      </c>
      <c r="AD39" s="147">
        <v>0</v>
      </c>
      <c r="AE39" s="274">
        <v>118158323.92017378</v>
      </c>
      <c r="AF39" s="271">
        <v>28351399.881437313</v>
      </c>
      <c r="AG39" s="138">
        <f t="shared" si="40"/>
        <v>404359905.4015764</v>
      </c>
      <c r="AH39" s="376">
        <v>61095029.920044996</v>
      </c>
      <c r="AI39" s="72">
        <v>343264875.48153138</v>
      </c>
      <c r="AJ39" s="138">
        <f t="shared" si="41"/>
        <v>689223659.90643692</v>
      </c>
      <c r="AK39" s="135">
        <v>61423889.920754634</v>
      </c>
      <c r="AL39" s="23">
        <v>627799769.98568225</v>
      </c>
      <c r="AM39" s="380">
        <v>86463718</v>
      </c>
      <c r="AN39" s="139">
        <v>5563182.1300012004</v>
      </c>
      <c r="AO39" s="141">
        <v>239839.03572109877</v>
      </c>
      <c r="AP39" s="303">
        <f t="shared" si="42"/>
        <v>66317716.508822002</v>
      </c>
      <c r="AQ39" s="64">
        <v>7639665.982068005</v>
      </c>
      <c r="AR39" s="72">
        <v>58678050.526753999</v>
      </c>
      <c r="AS39" s="23"/>
      <c r="AT39" s="2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143"/>
      <c r="CJ39" s="143"/>
      <c r="CK39" s="143"/>
      <c r="CL39" s="143"/>
      <c r="CM39" s="143"/>
      <c r="CN39" s="143"/>
      <c r="CO39" s="143"/>
      <c r="CP39" s="143"/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3"/>
      <c r="DD39" s="143"/>
      <c r="DE39" s="143"/>
      <c r="DF39" s="143"/>
      <c r="DG39" s="143"/>
      <c r="DH39" s="143"/>
      <c r="DI39" s="143"/>
      <c r="DJ39" s="143"/>
      <c r="DK39" s="143"/>
      <c r="DL39" s="143"/>
      <c r="DM39" s="143"/>
      <c r="DN39" s="143"/>
      <c r="DO39" s="143"/>
      <c r="DP39" s="143"/>
      <c r="DQ39" s="143"/>
      <c r="DR39" s="143"/>
      <c r="DS39" s="143"/>
      <c r="DT39" s="143"/>
      <c r="DU39" s="143"/>
      <c r="DV39" s="143"/>
      <c r="DW39" s="143"/>
      <c r="DX39" s="143"/>
      <c r="DY39" s="143"/>
      <c r="DZ39" s="143"/>
      <c r="EA39" s="143"/>
      <c r="EB39" s="143"/>
      <c r="EC39" s="143"/>
      <c r="ED39" s="143"/>
      <c r="EE39" s="143"/>
      <c r="EF39" s="143"/>
      <c r="EG39" s="143"/>
      <c r="EH39" s="143"/>
      <c r="EI39" s="143"/>
      <c r="EJ39" s="143"/>
      <c r="EK39" s="143"/>
      <c r="EL39" s="143"/>
      <c r="EM39" s="143"/>
      <c r="EN39" s="143"/>
      <c r="EO39" s="143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143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  <c r="FM39" s="143"/>
      <c r="FN39" s="143"/>
      <c r="FO39" s="143"/>
      <c r="FP39" s="143"/>
      <c r="FQ39" s="143"/>
      <c r="FR39" s="143"/>
      <c r="FS39" s="143"/>
      <c r="FT39" s="143"/>
    </row>
    <row r="40" spans="1:176" s="144" customFormat="1">
      <c r="A40" s="62"/>
      <c r="B40" s="355" t="s">
        <v>33</v>
      </c>
      <c r="C40" s="208">
        <f t="shared" si="30"/>
        <v>3099041513.1632032</v>
      </c>
      <c r="D40" s="307">
        <f t="shared" si="43"/>
        <v>582055296.26872683</v>
      </c>
      <c r="E40" s="209">
        <f t="shared" si="31"/>
        <v>2428840710.0055747</v>
      </c>
      <c r="F40" s="205">
        <f t="shared" si="32"/>
        <v>2798140997.1375303</v>
      </c>
      <c r="G40" s="206">
        <f t="shared" si="44"/>
        <v>574113845.03183389</v>
      </c>
      <c r="H40" s="131">
        <v>234569730.39656395</v>
      </c>
      <c r="I40" s="129">
        <v>339544114.63527</v>
      </c>
      <c r="J40" s="210">
        <f t="shared" si="33"/>
        <v>2224027152.1056967</v>
      </c>
      <c r="K40" s="145">
        <v>226743534.94641098</v>
      </c>
      <c r="L40" s="148">
        <v>1997283617.1592858</v>
      </c>
      <c r="M40" s="295">
        <f t="shared" si="34"/>
        <v>143657209.9811399</v>
      </c>
      <c r="N40" s="298">
        <f t="shared" si="35"/>
        <v>113818487.56519189</v>
      </c>
      <c r="O40" s="106">
        <f t="shared" si="36"/>
        <v>29838722.415947996</v>
      </c>
      <c r="P40" s="247">
        <f t="shared" si="37"/>
        <v>120098293.64731289</v>
      </c>
      <c r="Q40" s="146">
        <v>95804931.297178894</v>
      </c>
      <c r="R40" s="128">
        <v>24293362.350133996</v>
      </c>
      <c r="S40" s="247">
        <f t="shared" si="38"/>
        <v>22695505.528762996</v>
      </c>
      <c r="T40" s="383">
        <v>17797716.443530999</v>
      </c>
      <c r="U40" s="128">
        <v>4897789.0852319989</v>
      </c>
      <c r="V40" s="137">
        <f t="shared" si="39"/>
        <v>863410.80506399996</v>
      </c>
      <c r="W40" s="146">
        <v>215839.824482</v>
      </c>
      <c r="X40" s="254">
        <v>647570.98058199999</v>
      </c>
      <c r="Y40" s="137">
        <v>0</v>
      </c>
      <c r="Z40" s="64">
        <v>0</v>
      </c>
      <c r="AA40" s="64">
        <v>0</v>
      </c>
      <c r="AB40" s="137">
        <v>0</v>
      </c>
      <c r="AC40" s="64">
        <v>0</v>
      </c>
      <c r="AD40" s="147">
        <v>0</v>
      </c>
      <c r="AE40" s="274">
        <v>117679078.10669599</v>
      </c>
      <c r="AF40" s="271">
        <v>25921140.844444003</v>
      </c>
      <c r="AG40" s="138">
        <f t="shared" si="40"/>
        <v>408608380.29529822</v>
      </c>
      <c r="AH40" s="376">
        <v>66721382.698913604</v>
      </c>
      <c r="AI40" s="72">
        <v>341886997.59638464</v>
      </c>
      <c r="AJ40" s="138">
        <f t="shared" si="41"/>
        <v>717228732.98472023</v>
      </c>
      <c r="AK40" s="135">
        <v>49293153.013813399</v>
      </c>
      <c r="AL40" s="23">
        <v>667935579.97090685</v>
      </c>
      <c r="AM40" s="380">
        <v>82793277</v>
      </c>
      <c r="AN40" s="139">
        <v>5046094.8500036197</v>
      </c>
      <c r="AO40" s="141">
        <v>306135.03889799997</v>
      </c>
      <c r="AP40" s="303">
        <f t="shared" si="42"/>
        <v>69097799.155631006</v>
      </c>
      <c r="AQ40" s="64">
        <v>6923543.3605600009</v>
      </c>
      <c r="AR40" s="72">
        <v>62174255.795070998</v>
      </c>
      <c r="AS40" s="23"/>
      <c r="AT40" s="2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43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3"/>
      <c r="DQ40" s="143"/>
      <c r="DR40" s="143"/>
      <c r="DS40" s="143"/>
      <c r="DT40" s="143"/>
      <c r="DU40" s="143"/>
      <c r="DV40" s="143"/>
      <c r="DW40" s="143"/>
      <c r="DX40" s="143"/>
      <c r="DY40" s="143"/>
      <c r="DZ40" s="143"/>
      <c r="EA40" s="143"/>
      <c r="EB40" s="143"/>
      <c r="EC40" s="143"/>
      <c r="ED40" s="143"/>
      <c r="EE40" s="143"/>
      <c r="EF40" s="143"/>
      <c r="EG40" s="143"/>
      <c r="EH40" s="143"/>
      <c r="EI40" s="143"/>
      <c r="EJ40" s="143"/>
      <c r="EK40" s="143"/>
      <c r="EL40" s="143"/>
      <c r="EM40" s="143"/>
      <c r="EN40" s="143"/>
      <c r="EO40" s="143"/>
      <c r="EP40" s="143"/>
      <c r="EQ40" s="143"/>
      <c r="ER40" s="143"/>
      <c r="ES40" s="143"/>
      <c r="ET40" s="143"/>
      <c r="EU40" s="143"/>
      <c r="EV40" s="143"/>
      <c r="EW40" s="143"/>
      <c r="EX40" s="143"/>
      <c r="EY40" s="143"/>
      <c r="EZ40" s="143"/>
      <c r="FA40" s="143"/>
      <c r="FB40" s="143"/>
      <c r="FC40" s="143"/>
      <c r="FD40" s="143"/>
      <c r="FE40" s="143"/>
      <c r="FF40" s="143"/>
      <c r="FG40" s="143"/>
      <c r="FH40" s="143"/>
      <c r="FI40" s="143"/>
      <c r="FJ40" s="143"/>
      <c r="FK40" s="143"/>
      <c r="FL40" s="143"/>
      <c r="FM40" s="143"/>
      <c r="FN40" s="143"/>
      <c r="FO40" s="143"/>
      <c r="FP40" s="143"/>
      <c r="FQ40" s="143"/>
      <c r="FR40" s="143"/>
      <c r="FS40" s="143"/>
      <c r="FT40" s="143"/>
    </row>
    <row r="41" spans="1:176" s="144" customFormat="1">
      <c r="A41" s="62"/>
      <c r="B41" s="25" t="s">
        <v>34</v>
      </c>
      <c r="C41" s="208">
        <f t="shared" si="30"/>
        <v>3253010649.2529573</v>
      </c>
      <c r="D41" s="307">
        <f t="shared" si="43"/>
        <v>586118844.64032948</v>
      </c>
      <c r="E41" s="209">
        <f t="shared" si="31"/>
        <v>2575440004.8953967</v>
      </c>
      <c r="F41" s="205">
        <f t="shared" si="32"/>
        <v>2937437287.2827892</v>
      </c>
      <c r="G41" s="206">
        <f t="shared" si="44"/>
        <v>666780708.14728558</v>
      </c>
      <c r="H41" s="131">
        <v>220015508.0652996</v>
      </c>
      <c r="I41" s="129">
        <v>446765200.08198595</v>
      </c>
      <c r="J41" s="210">
        <f t="shared" si="33"/>
        <v>2270656579.1355038</v>
      </c>
      <c r="K41" s="145">
        <v>243249539.96187201</v>
      </c>
      <c r="L41" s="148">
        <v>2027407039.1736319</v>
      </c>
      <c r="M41" s="295">
        <f t="shared" si="34"/>
        <v>148189616.65786389</v>
      </c>
      <c r="N41" s="298">
        <f t="shared" si="35"/>
        <v>114555608.28201589</v>
      </c>
      <c r="O41" s="106">
        <f t="shared" si="36"/>
        <v>33634008.375847995</v>
      </c>
      <c r="P41" s="247">
        <f t="shared" si="37"/>
        <v>125392953.21348189</v>
      </c>
      <c r="Q41" s="146">
        <v>97456212.507379889</v>
      </c>
      <c r="R41" s="128">
        <v>27936740.706101999</v>
      </c>
      <c r="S41" s="247">
        <f t="shared" si="38"/>
        <v>21964784.845840998</v>
      </c>
      <c r="T41" s="383">
        <v>16915395.079827998</v>
      </c>
      <c r="U41" s="128">
        <v>5049389.7660129992</v>
      </c>
      <c r="V41" s="137">
        <f t="shared" si="39"/>
        <v>831878.59854099993</v>
      </c>
      <c r="W41" s="146">
        <v>184000.694808</v>
      </c>
      <c r="X41" s="254">
        <v>647877.90373299993</v>
      </c>
      <c r="Y41" s="137">
        <v>0</v>
      </c>
      <c r="Z41" s="64">
        <v>0</v>
      </c>
      <c r="AA41" s="64">
        <v>0</v>
      </c>
      <c r="AB41" s="137">
        <v>0</v>
      </c>
      <c r="AC41" s="64">
        <v>0</v>
      </c>
      <c r="AD41" s="147">
        <v>0</v>
      </c>
      <c r="AE41" s="274">
        <v>121573562.82384101</v>
      </c>
      <c r="AF41" s="126">
        <v>26561111.964023001</v>
      </c>
      <c r="AG41" s="137">
        <f t="shared" si="40"/>
        <v>500463838.66953397</v>
      </c>
      <c r="AH41" s="376">
        <v>80946575.029557139</v>
      </c>
      <c r="AI41" s="23">
        <v>419517263.6399768</v>
      </c>
      <c r="AJ41" s="137">
        <f>AK41+AL41</f>
        <v>761002992.17305064</v>
      </c>
      <c r="AK41" s="135">
        <v>53971620.179196678</v>
      </c>
      <c r="AL41" s="147">
        <v>707031371.99385393</v>
      </c>
      <c r="AM41" s="380">
        <v>84931863</v>
      </c>
      <c r="AN41" s="139">
        <v>6144861.1600045804</v>
      </c>
      <c r="AO41" s="141">
        <v>375075.55722599995</v>
      </c>
      <c r="AP41" s="303">
        <f t="shared" si="42"/>
        <v>75931945.595072985</v>
      </c>
      <c r="AQ41" s="64">
        <v>8298188.3311419999</v>
      </c>
      <c r="AR41" s="72">
        <v>67633757.263930991</v>
      </c>
      <c r="AS41" s="23"/>
      <c r="AT41" s="2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143"/>
      <c r="CJ41" s="143"/>
      <c r="CK41" s="143"/>
      <c r="CL41" s="143"/>
      <c r="CM41" s="143"/>
      <c r="CN41" s="143"/>
      <c r="CO41" s="143"/>
      <c r="CP41" s="143"/>
      <c r="CQ41" s="143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/>
      <c r="DM41" s="143"/>
      <c r="DN41" s="143"/>
      <c r="DO41" s="143"/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143"/>
      <c r="EA41" s="143"/>
      <c r="EB41" s="143"/>
      <c r="EC41" s="143"/>
      <c r="ED41" s="143"/>
      <c r="EE41" s="143"/>
      <c r="EF41" s="143"/>
      <c r="EG41" s="143"/>
      <c r="EH41" s="143"/>
      <c r="EI41" s="143"/>
      <c r="EJ41" s="143"/>
      <c r="EK41" s="143"/>
      <c r="EL41" s="143"/>
      <c r="EM41" s="143"/>
      <c r="EN41" s="143"/>
      <c r="EO41" s="143"/>
      <c r="EP41" s="143"/>
      <c r="EQ41" s="143"/>
      <c r="ER41" s="143"/>
      <c r="ES41" s="143"/>
      <c r="ET41" s="143"/>
      <c r="EU41" s="143"/>
      <c r="EV41" s="143"/>
      <c r="EW41" s="143"/>
      <c r="EX41" s="143"/>
      <c r="EY41" s="143"/>
      <c r="EZ41" s="143"/>
      <c r="FA41" s="143"/>
      <c r="FB41" s="143"/>
      <c r="FC41" s="143"/>
      <c r="FD41" s="143"/>
      <c r="FE41" s="143"/>
      <c r="FF41" s="143"/>
      <c r="FG41" s="143"/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</row>
    <row r="42" spans="1:176" s="144" customFormat="1">
      <c r="A42" s="62"/>
      <c r="B42" s="25" t="s">
        <v>117</v>
      </c>
      <c r="C42" s="208">
        <f t="shared" si="30"/>
        <v>3494859252.9292278</v>
      </c>
      <c r="D42" s="307">
        <f t="shared" si="43"/>
        <v>667839771.42513978</v>
      </c>
      <c r="E42" s="209">
        <f t="shared" si="31"/>
        <v>2737080457.0033417</v>
      </c>
      <c r="F42" s="205">
        <f t="shared" si="32"/>
        <v>3169408154.0083342</v>
      </c>
      <c r="G42" s="206">
        <f t="shared" si="44"/>
        <v>786474702.43497205</v>
      </c>
      <c r="H42" s="131">
        <v>271837380.73142004</v>
      </c>
      <c r="I42" s="129">
        <v>514637321.70355201</v>
      </c>
      <c r="J42" s="210">
        <f t="shared" si="33"/>
        <v>2382933451.5733619</v>
      </c>
      <c r="K42" s="145">
        <v>268263443.75879401</v>
      </c>
      <c r="L42" s="148">
        <v>2114670007.814568</v>
      </c>
      <c r="M42" s="295">
        <f t="shared" si="34"/>
        <v>154852572.4931097</v>
      </c>
      <c r="N42" s="298">
        <f t="shared" si="35"/>
        <v>119666318.9974917</v>
      </c>
      <c r="O42" s="106">
        <f t="shared" si="36"/>
        <v>35186253.495618001</v>
      </c>
      <c r="P42" s="247">
        <f t="shared" si="37"/>
        <v>132771206.75659171</v>
      </c>
      <c r="Q42" s="146">
        <v>103029582.0539317</v>
      </c>
      <c r="R42" s="128">
        <v>29741624.702660002</v>
      </c>
      <c r="S42" s="247">
        <f t="shared" si="38"/>
        <v>21290587.336449999</v>
      </c>
      <c r="T42" s="383">
        <v>16459507.941328</v>
      </c>
      <c r="U42" s="128">
        <v>4831079.3951219991</v>
      </c>
      <c r="V42" s="137">
        <f t="shared" si="39"/>
        <v>790778.40006799996</v>
      </c>
      <c r="W42" s="146">
        <v>177229.002232</v>
      </c>
      <c r="X42" s="254">
        <v>613549.39783599996</v>
      </c>
      <c r="Y42" s="137">
        <v>0</v>
      </c>
      <c r="Z42" s="64">
        <v>0</v>
      </c>
      <c r="AA42" s="64">
        <v>0</v>
      </c>
      <c r="AB42" s="137">
        <v>0</v>
      </c>
      <c r="AC42" s="64">
        <v>0</v>
      </c>
      <c r="AD42" s="147">
        <v>0</v>
      </c>
      <c r="AE42" s="274">
        <v>127249490.02019399</v>
      </c>
      <c r="AF42" s="126">
        <v>27603080.875841901</v>
      </c>
      <c r="AG42" s="384">
        <f t="shared" si="40"/>
        <v>425378415.1826055</v>
      </c>
      <c r="AH42" s="400">
        <v>66169525.711701512</v>
      </c>
      <c r="AI42" s="254">
        <v>359208889.47090399</v>
      </c>
      <c r="AJ42" s="384">
        <f>AK42+AL42</f>
        <v>745656267.84813607</v>
      </c>
      <c r="AK42" s="385">
        <v>64487009.977707773</v>
      </c>
      <c r="AL42" s="253">
        <v>681169257.87042832</v>
      </c>
      <c r="AM42" s="380">
        <v>82390269</v>
      </c>
      <c r="AN42" s="139">
        <v>5923366.46000579</v>
      </c>
      <c r="AO42" s="256">
        <v>1625389.0407399999</v>
      </c>
      <c r="AP42" s="303">
        <f t="shared" si="42"/>
        <v>80659501.927038014</v>
      </c>
      <c r="AQ42" s="135">
        <v>8072627.937434</v>
      </c>
      <c r="AR42" s="72">
        <v>72586873.989604011</v>
      </c>
      <c r="AS42" s="23"/>
      <c r="AT42" s="2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3"/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143"/>
      <c r="EA42" s="143"/>
      <c r="EB42" s="143"/>
      <c r="EC42" s="143"/>
      <c r="ED42" s="143"/>
      <c r="EE42" s="143"/>
      <c r="EF42" s="143"/>
      <c r="EG42" s="143"/>
      <c r="EH42" s="143"/>
      <c r="EI42" s="143"/>
      <c r="EJ42" s="143"/>
      <c r="EK42" s="143"/>
      <c r="EL42" s="143"/>
      <c r="EM42" s="143"/>
      <c r="EN42" s="143"/>
      <c r="EO42" s="143"/>
      <c r="EP42" s="143"/>
      <c r="EQ42" s="143"/>
      <c r="ER42" s="143"/>
      <c r="ES42" s="143"/>
      <c r="ET42" s="143"/>
      <c r="EU42" s="143"/>
      <c r="EV42" s="143"/>
      <c r="EW42" s="143"/>
      <c r="EX42" s="143"/>
      <c r="EY42" s="143"/>
      <c r="EZ42" s="143"/>
      <c r="FA42" s="143"/>
      <c r="FB42" s="143"/>
      <c r="FC42" s="143"/>
      <c r="FD42" s="143"/>
      <c r="FE42" s="143"/>
      <c r="FF42" s="143"/>
      <c r="FG42" s="143"/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</row>
    <row r="43" spans="1:176" s="144" customFormat="1">
      <c r="A43" s="62"/>
      <c r="B43" s="25" t="s">
        <v>36</v>
      </c>
      <c r="C43" s="208">
        <f t="shared" si="30"/>
        <v>3521124991.6513433</v>
      </c>
      <c r="D43" s="307">
        <f t="shared" si="43"/>
        <v>634466034.89239621</v>
      </c>
      <c r="E43" s="209">
        <f t="shared" si="31"/>
        <v>2761276508.6911559</v>
      </c>
      <c r="F43" s="205">
        <f t="shared" si="32"/>
        <v>3167472868.9607897</v>
      </c>
      <c r="G43" s="206">
        <f t="shared" si="44"/>
        <v>657085569.90919721</v>
      </c>
      <c r="H43" s="131">
        <v>231507334.07495537</v>
      </c>
      <c r="I43" s="129">
        <v>425578235.83424181</v>
      </c>
      <c r="J43" s="210">
        <f t="shared" si="33"/>
        <v>2510387299.0515924</v>
      </c>
      <c r="K43" s="145">
        <v>272156490.55031002</v>
      </c>
      <c r="L43" s="148">
        <v>2238230808.5012822</v>
      </c>
      <c r="M43" s="295">
        <f t="shared" si="34"/>
        <v>155510510.11210179</v>
      </c>
      <c r="N43" s="298">
        <f t="shared" si="35"/>
        <v>122422343.9093058</v>
      </c>
      <c r="O43" s="106">
        <f t="shared" si="36"/>
        <v>33088166.202796005</v>
      </c>
      <c r="P43" s="247">
        <f t="shared" si="37"/>
        <v>130947350.5088588</v>
      </c>
      <c r="Q43" s="146">
        <v>103940342.1545658</v>
      </c>
      <c r="R43" s="128">
        <v>27007008.354293004</v>
      </c>
      <c r="S43" s="247">
        <f t="shared" si="38"/>
        <v>23652636.781833004</v>
      </c>
      <c r="T43" s="383">
        <v>18281540.350987002</v>
      </c>
      <c r="U43" s="128">
        <v>5371096.430846001</v>
      </c>
      <c r="V43" s="137">
        <f t="shared" si="39"/>
        <v>910522.82141000009</v>
      </c>
      <c r="W43" s="146">
        <v>200461.40375300002</v>
      </c>
      <c r="X43" s="254">
        <v>710061.41765700013</v>
      </c>
      <c r="Y43" s="137">
        <v>0</v>
      </c>
      <c r="Z43" s="64">
        <v>0</v>
      </c>
      <c r="AA43" s="64">
        <v>0</v>
      </c>
      <c r="AB43" s="137">
        <v>0</v>
      </c>
      <c r="AC43" s="64">
        <v>0</v>
      </c>
      <c r="AD43" s="147">
        <v>0</v>
      </c>
      <c r="AE43" s="274">
        <v>124541485.616652</v>
      </c>
      <c r="AF43" s="126">
        <v>30969024.295649897</v>
      </c>
      <c r="AG43" s="384">
        <f t="shared" si="40"/>
        <v>455567838.59545004</v>
      </c>
      <c r="AH43" s="376">
        <v>75402225.046795785</v>
      </c>
      <c r="AI43" s="23">
        <v>380165613.54865426</v>
      </c>
      <c r="AJ43" s="384">
        <f t="shared" ref="AJ43:AJ46" si="45">AK43+AL43</f>
        <v>773523110.84045899</v>
      </c>
      <c r="AK43" s="135">
        <v>56873160.513763048</v>
      </c>
      <c r="AL43" s="147">
        <v>716649950.32669592</v>
      </c>
      <c r="AM43" s="380">
        <v>116609386</v>
      </c>
      <c r="AN43" s="139">
        <v>5815700.9600017704</v>
      </c>
      <c r="AO43" s="256">
        <v>2957361.107789</v>
      </c>
      <c r="AP43" s="303">
        <f t="shared" si="42"/>
        <v>72759164.510661006</v>
      </c>
      <c r="AQ43" s="135">
        <v>8379866.3578249998</v>
      </c>
      <c r="AR43" s="72">
        <v>64379298.152836002</v>
      </c>
      <c r="AS43" s="23"/>
      <c r="AT43" s="2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3"/>
      <c r="CT43" s="143"/>
      <c r="CU43" s="143"/>
      <c r="CV43" s="143"/>
      <c r="CW43" s="143"/>
      <c r="CX43" s="143"/>
      <c r="CY43" s="143"/>
      <c r="CZ43" s="143"/>
      <c r="DA43" s="143"/>
      <c r="DB43" s="143"/>
      <c r="DC43" s="143"/>
      <c r="DD43" s="143"/>
      <c r="DE43" s="143"/>
      <c r="DF43" s="143"/>
      <c r="DG43" s="143"/>
      <c r="DH43" s="143"/>
      <c r="DI43" s="143"/>
      <c r="DJ43" s="143"/>
      <c r="DK43" s="143"/>
      <c r="DL43" s="143"/>
      <c r="DM43" s="143"/>
      <c r="DN43" s="143"/>
      <c r="DO43" s="143"/>
      <c r="DP43" s="143"/>
      <c r="DQ43" s="143"/>
      <c r="DR43" s="143"/>
      <c r="DS43" s="143"/>
      <c r="DT43" s="143"/>
      <c r="DU43" s="143"/>
      <c r="DV43" s="143"/>
      <c r="DW43" s="143"/>
      <c r="DX43" s="143"/>
      <c r="DY43" s="143"/>
      <c r="DZ43" s="143"/>
      <c r="EA43" s="143"/>
      <c r="EB43" s="143"/>
      <c r="EC43" s="143"/>
      <c r="ED43" s="143"/>
      <c r="EE43" s="143"/>
      <c r="EF43" s="143"/>
      <c r="EG43" s="143"/>
      <c r="EH43" s="143"/>
      <c r="EI43" s="143"/>
      <c r="EJ43" s="143"/>
      <c r="EK43" s="143"/>
      <c r="EL43" s="143"/>
      <c r="EM43" s="143"/>
      <c r="EN43" s="143"/>
      <c r="EO43" s="143"/>
      <c r="EP43" s="143"/>
      <c r="EQ43" s="143"/>
      <c r="ER43" s="143"/>
      <c r="ES43" s="143"/>
      <c r="ET43" s="143"/>
      <c r="EU43" s="143"/>
      <c r="EV43" s="143"/>
      <c r="EW43" s="143"/>
      <c r="EX43" s="143"/>
      <c r="EY43" s="143"/>
      <c r="EZ43" s="143"/>
      <c r="FA43" s="143"/>
      <c r="FB43" s="143"/>
      <c r="FC43" s="143"/>
      <c r="FD43" s="143"/>
      <c r="FE43" s="143"/>
      <c r="FF43" s="143"/>
      <c r="FG43" s="143"/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</row>
    <row r="44" spans="1:176" s="144" customFormat="1">
      <c r="A44" s="62"/>
      <c r="B44" s="25" t="s">
        <v>118</v>
      </c>
      <c r="C44" s="208">
        <f>F44+M44+AM44+AN44+AO44+AP44</f>
        <v>3631642771.4680562</v>
      </c>
      <c r="D44" s="307">
        <f t="shared" si="43"/>
        <v>659907915.0778023</v>
      </c>
      <c r="E44" s="209">
        <f t="shared" si="31"/>
        <v>2848651595.6998792</v>
      </c>
      <c r="F44" s="205">
        <f t="shared" si="32"/>
        <v>3269761712.6105299</v>
      </c>
      <c r="G44" s="206">
        <f t="shared" si="44"/>
        <v>736150306.50261235</v>
      </c>
      <c r="H44" s="131">
        <v>248329556.64658436</v>
      </c>
      <c r="I44" s="129">
        <v>487820749.85602802</v>
      </c>
      <c r="J44" s="210">
        <f t="shared" si="33"/>
        <v>2533611406.1079173</v>
      </c>
      <c r="K44" s="145">
        <v>270789359.68167096</v>
      </c>
      <c r="L44" s="148">
        <v>2262822046.4262462</v>
      </c>
      <c r="M44" s="295">
        <f>N44+O44</f>
        <v>166029337.70610201</v>
      </c>
      <c r="N44" s="298">
        <f t="shared" si="35"/>
        <v>132205968.27676702</v>
      </c>
      <c r="O44" s="106">
        <f t="shared" si="36"/>
        <v>33823369.429335006</v>
      </c>
      <c r="P44" s="247">
        <f t="shared" si="37"/>
        <v>138971576.06817701</v>
      </c>
      <c r="Q44" s="146">
        <v>111879774.93179001</v>
      </c>
      <c r="R44" s="128">
        <v>27091801.136387002</v>
      </c>
      <c r="S44" s="247">
        <f t="shared" si="38"/>
        <v>26014227.631363999</v>
      </c>
      <c r="T44" s="383">
        <v>20104837.858638998</v>
      </c>
      <c r="U44" s="128">
        <v>5909389.772725</v>
      </c>
      <c r="V44" s="137">
        <f t="shared" si="39"/>
        <v>1043534.0065609999</v>
      </c>
      <c r="W44" s="146">
        <v>221355.48633799999</v>
      </c>
      <c r="X44" s="254">
        <v>822178.52022299985</v>
      </c>
      <c r="Y44" s="137">
        <v>0</v>
      </c>
      <c r="Z44" s="64">
        <v>0</v>
      </c>
      <c r="AA44" s="64">
        <v>0</v>
      </c>
      <c r="AB44" s="137">
        <v>0</v>
      </c>
      <c r="AC44" s="64">
        <v>0</v>
      </c>
      <c r="AD44" s="147">
        <v>0</v>
      </c>
      <c r="AE44" s="274">
        <v>134138247.174265</v>
      </c>
      <c r="AF44" s="126">
        <v>31891090.531836901</v>
      </c>
      <c r="AG44" s="384">
        <f t="shared" si="40"/>
        <v>520795933.85394442</v>
      </c>
      <c r="AH44" s="376">
        <v>84985198.550454021</v>
      </c>
      <c r="AI44" s="23">
        <v>435810735.3034904</v>
      </c>
      <c r="AJ44" s="384">
        <f t="shared" si="45"/>
        <v>758000974.07339191</v>
      </c>
      <c r="AK44" s="135">
        <v>60621096.091687717</v>
      </c>
      <c r="AL44" s="72">
        <v>697379877.98170424</v>
      </c>
      <c r="AM44" s="380">
        <v>109839672.33999979</v>
      </c>
      <c r="AN44" s="139">
        <v>6081787.5400018301</v>
      </c>
      <c r="AO44" s="256">
        <v>7161800.8103730008</v>
      </c>
      <c r="AP44" s="303">
        <f t="shared" si="42"/>
        <v>72768460.461049989</v>
      </c>
      <c r="AQ44" s="135">
        <v>8583030.4727799986</v>
      </c>
      <c r="AR44" s="72">
        <v>64185429.988269992</v>
      </c>
      <c r="AS44" s="23"/>
      <c r="AT44" s="2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3"/>
      <c r="DR44" s="143"/>
      <c r="DS44" s="143"/>
      <c r="DT44" s="143"/>
      <c r="DU44" s="143"/>
      <c r="DV44" s="143"/>
      <c r="DW44" s="143"/>
      <c r="DX44" s="143"/>
      <c r="DY44" s="143"/>
      <c r="DZ44" s="143"/>
      <c r="EA44" s="143"/>
      <c r="EB44" s="143"/>
      <c r="EC44" s="143"/>
      <c r="ED44" s="143"/>
      <c r="EE44" s="143"/>
      <c r="EF44" s="143"/>
      <c r="EG44" s="143"/>
      <c r="EH44" s="143"/>
      <c r="EI44" s="143"/>
      <c r="EJ44" s="143"/>
      <c r="EK44" s="143"/>
      <c r="EL44" s="143"/>
      <c r="EM44" s="143"/>
      <c r="EN44" s="143"/>
      <c r="EO44" s="143"/>
      <c r="EP44" s="143"/>
      <c r="EQ44" s="143"/>
      <c r="ER44" s="143"/>
      <c r="ES44" s="143"/>
      <c r="ET44" s="143"/>
      <c r="EU44" s="143"/>
      <c r="EV44" s="143"/>
      <c r="EW44" s="143"/>
      <c r="EX44" s="143"/>
      <c r="EY44" s="143"/>
      <c r="EZ44" s="143"/>
      <c r="FA44" s="143"/>
      <c r="FB44" s="143"/>
      <c r="FC44" s="143"/>
      <c r="FD44" s="143"/>
      <c r="FE44" s="143"/>
      <c r="FF44" s="143"/>
      <c r="FG44" s="143"/>
      <c r="FH44" s="143"/>
      <c r="FI44" s="143"/>
      <c r="FJ44" s="143"/>
      <c r="FK44" s="143"/>
      <c r="FL44" s="143"/>
      <c r="FM44" s="143"/>
      <c r="FN44" s="143"/>
      <c r="FO44" s="143"/>
      <c r="FP44" s="143"/>
      <c r="FQ44" s="143"/>
      <c r="FR44" s="143"/>
      <c r="FS44" s="143"/>
      <c r="FT44" s="143"/>
    </row>
    <row r="45" spans="1:176" s="144" customFormat="1">
      <c r="A45" s="62"/>
      <c r="B45" s="25" t="s">
        <v>38</v>
      </c>
      <c r="C45" s="208">
        <f t="shared" ref="C45:C46" si="46">F45+M45+AM45+AN45+AO45+AP45</f>
        <v>3211569401.718987</v>
      </c>
      <c r="D45" s="307">
        <f t="shared" si="43"/>
        <v>542814104.75011241</v>
      </c>
      <c r="E45" s="209">
        <f t="shared" si="31"/>
        <v>2555836065.8312216</v>
      </c>
      <c r="F45" s="205">
        <f t="shared" si="32"/>
        <v>2858297946.6996212</v>
      </c>
      <c r="G45" s="206">
        <f t="shared" si="44"/>
        <v>618957227.64940989</v>
      </c>
      <c r="H45" s="131">
        <v>150774854.59409234</v>
      </c>
      <c r="I45" s="129">
        <v>468182373.05531752</v>
      </c>
      <c r="J45" s="210">
        <f t="shared" si="33"/>
        <v>2239340719.0502114</v>
      </c>
      <c r="K45" s="145">
        <v>240614282.30885825</v>
      </c>
      <c r="L45" s="148">
        <v>1998726436.7413533</v>
      </c>
      <c r="M45" s="295">
        <f>N45+O45</f>
        <v>175493679.11556566</v>
      </c>
      <c r="N45" s="298">
        <f t="shared" si="35"/>
        <v>144552207.965435</v>
      </c>
      <c r="O45" s="106">
        <f t="shared" si="36"/>
        <v>30941471.150130671</v>
      </c>
      <c r="P45" s="247">
        <f t="shared" si="37"/>
        <v>145299319.94822097</v>
      </c>
      <c r="Q45" s="146">
        <v>120651356.99454637</v>
      </c>
      <c r="R45" s="128">
        <v>24647962.953674614</v>
      </c>
      <c r="S45" s="247">
        <f t="shared" si="38"/>
        <v>29118796.272098064</v>
      </c>
      <c r="T45" s="383">
        <v>23673782.7814698</v>
      </c>
      <c r="U45" s="128">
        <v>5445013.4906282667</v>
      </c>
      <c r="V45" s="137">
        <f t="shared" si="39"/>
        <v>1075562.8952466226</v>
      </c>
      <c r="W45" s="146">
        <v>227068.18941883076</v>
      </c>
      <c r="X45" s="254">
        <v>848494.70582779194</v>
      </c>
      <c r="Y45" s="137">
        <v>0</v>
      </c>
      <c r="Z45" s="64">
        <v>0</v>
      </c>
      <c r="AA45" s="64">
        <v>0</v>
      </c>
      <c r="AB45" s="137">
        <v>0</v>
      </c>
      <c r="AC45" s="64">
        <v>0</v>
      </c>
      <c r="AD45" s="147">
        <v>0</v>
      </c>
      <c r="AE45" s="274">
        <v>144434797.80963925</v>
      </c>
      <c r="AF45" s="126">
        <v>31058881.305926308</v>
      </c>
      <c r="AG45" s="384">
        <f t="shared" si="40"/>
        <v>398237664.24931836</v>
      </c>
      <c r="AH45" s="376">
        <v>53385211.341561563</v>
      </c>
      <c r="AI45" s="23">
        <v>344852452.90775681</v>
      </c>
      <c r="AJ45" s="384">
        <f t="shared" si="45"/>
        <v>625756889.71799946</v>
      </c>
      <c r="AK45" s="135">
        <v>55251552.311953641</v>
      </c>
      <c r="AL45" s="72">
        <v>570505337.40604579</v>
      </c>
      <c r="AM45" s="380">
        <v>96086454.449999973</v>
      </c>
      <c r="AN45" s="139">
        <v>7011751.8200051701</v>
      </c>
      <c r="AO45" s="256">
        <v>9821024.8676488139</v>
      </c>
      <c r="AP45" s="303">
        <f t="shared" si="42"/>
        <v>64858544.766146652</v>
      </c>
      <c r="AQ45" s="135">
        <v>6872759.8817268908</v>
      </c>
      <c r="AR45" s="72">
        <v>57985784.884419762</v>
      </c>
      <c r="AS45" s="23"/>
      <c r="AT45" s="2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143"/>
      <c r="CJ45" s="143"/>
      <c r="CK45" s="143"/>
      <c r="CL45" s="143"/>
      <c r="CM45" s="143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  <c r="DN45" s="143"/>
      <c r="DO45" s="143"/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  <c r="EC45" s="143"/>
      <c r="ED45" s="143"/>
      <c r="EE45" s="143"/>
      <c r="EF45" s="143"/>
      <c r="EG45" s="143"/>
      <c r="EH45" s="143"/>
      <c r="EI45" s="143"/>
      <c r="EJ45" s="143"/>
      <c r="EK45" s="143"/>
      <c r="EL45" s="143"/>
      <c r="EM45" s="143"/>
      <c r="EN45" s="143"/>
      <c r="EO45" s="143"/>
      <c r="EP45" s="143"/>
      <c r="EQ45" s="143"/>
      <c r="ER45" s="143"/>
      <c r="ES45" s="143"/>
      <c r="ET45" s="143"/>
      <c r="EU45" s="143"/>
      <c r="EV45" s="143"/>
      <c r="EW45" s="143"/>
      <c r="EX45" s="143"/>
      <c r="EY45" s="143"/>
      <c r="EZ45" s="143"/>
      <c r="FA45" s="143"/>
      <c r="FB45" s="143"/>
      <c r="FC45" s="143"/>
      <c r="FD45" s="143"/>
      <c r="FE45" s="143"/>
      <c r="FF45" s="143"/>
      <c r="FG45" s="143"/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</row>
    <row r="46" spans="1:176" s="144" customFormat="1" ht="15.75" thickBot="1">
      <c r="A46" s="62"/>
      <c r="B46" s="204" t="s">
        <v>39</v>
      </c>
      <c r="C46" s="208">
        <f t="shared" si="46"/>
        <v>4584835254.4097023</v>
      </c>
      <c r="D46" s="307">
        <f t="shared" si="43"/>
        <v>708846611.30636013</v>
      </c>
      <c r="E46" s="209">
        <f t="shared" si="31"/>
        <v>3740312086.0407109</v>
      </c>
      <c r="F46" s="205">
        <f t="shared" si="32"/>
        <v>4180864941.2839746</v>
      </c>
      <c r="G46" s="206">
        <f t="shared" si="44"/>
        <v>864392533.23409617</v>
      </c>
      <c r="H46" s="131">
        <v>220021440.97711003</v>
      </c>
      <c r="I46" s="129">
        <v>644371092.25698614</v>
      </c>
      <c r="J46" s="210">
        <f t="shared" si="33"/>
        <v>3316472408.0498786</v>
      </c>
      <c r="K46" s="145">
        <v>332448359.34971601</v>
      </c>
      <c r="L46" s="148">
        <v>2984024048.7001624</v>
      </c>
      <c r="M46" s="295">
        <f>N46+O46</f>
        <v>181265938.721304</v>
      </c>
      <c r="N46" s="298">
        <f t="shared" si="35"/>
        <v>146735660.85279199</v>
      </c>
      <c r="O46" s="106">
        <f t="shared" si="36"/>
        <v>34530277.868511997</v>
      </c>
      <c r="P46" s="247">
        <f t="shared" si="37"/>
        <v>155305551.27533799</v>
      </c>
      <c r="Q46" s="146">
        <v>126700778.452084</v>
      </c>
      <c r="R46" s="397">
        <v>28604772.823254</v>
      </c>
      <c r="S46" s="247">
        <f t="shared" si="38"/>
        <v>24939827.553948</v>
      </c>
      <c r="T46" s="383">
        <v>19839560.670798</v>
      </c>
      <c r="U46" s="128">
        <v>5100266.8831500001</v>
      </c>
      <c r="V46" s="137">
        <f t="shared" si="39"/>
        <v>1020559.892018</v>
      </c>
      <c r="W46" s="146">
        <v>195321.72990999999</v>
      </c>
      <c r="X46" s="254">
        <v>825238.16210800002</v>
      </c>
      <c r="Y46" s="137">
        <v>0</v>
      </c>
      <c r="Z46" s="64">
        <v>0</v>
      </c>
      <c r="AA46" s="64">
        <v>0</v>
      </c>
      <c r="AB46" s="137">
        <v>0</v>
      </c>
      <c r="AC46" s="64">
        <v>0</v>
      </c>
      <c r="AD46" s="147">
        <v>0</v>
      </c>
      <c r="AE46" s="274">
        <v>150030955.26044199</v>
      </c>
      <c r="AF46" s="126">
        <v>31234983.460861899</v>
      </c>
      <c r="AG46" s="384">
        <f t="shared" si="40"/>
        <v>574009396.40357482</v>
      </c>
      <c r="AH46" s="376">
        <v>76361777.85566102</v>
      </c>
      <c r="AI46" s="23">
        <v>497647618.54791385</v>
      </c>
      <c r="AJ46" s="384">
        <f t="shared" si="45"/>
        <v>906252260.16198635</v>
      </c>
      <c r="AK46" s="135">
        <v>58482820.28537368</v>
      </c>
      <c r="AL46" s="23">
        <v>847769439.87661266</v>
      </c>
      <c r="AM46" s="398">
        <v>116806826</v>
      </c>
      <c r="AN46" s="277">
        <v>8006305.0000057304</v>
      </c>
      <c r="AO46" s="399">
        <v>10863426.062626</v>
      </c>
      <c r="AP46" s="303">
        <f t="shared" si="42"/>
        <v>87027817.341792017</v>
      </c>
      <c r="AQ46" s="135">
        <v>9641150.1267419998</v>
      </c>
      <c r="AR46" s="250">
        <v>77386667.215050012</v>
      </c>
      <c r="AS46" s="23"/>
      <c r="AT46" s="2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  <c r="DN46" s="143"/>
      <c r="DO46" s="143"/>
      <c r="DP46" s="143"/>
      <c r="DQ46" s="143"/>
      <c r="DR46" s="143"/>
      <c r="DS46" s="143"/>
      <c r="DT46" s="143"/>
      <c r="DU46" s="143"/>
      <c r="DV46" s="143"/>
      <c r="DW46" s="143"/>
      <c r="DX46" s="143"/>
      <c r="DY46" s="143"/>
      <c r="DZ46" s="143"/>
      <c r="EA46" s="143"/>
      <c r="EB46" s="143"/>
      <c r="EC46" s="143"/>
      <c r="ED46" s="143"/>
      <c r="EE46" s="143"/>
      <c r="EF46" s="143"/>
      <c r="EG46" s="143"/>
      <c r="EH46" s="143"/>
      <c r="EI46" s="143"/>
      <c r="EJ46" s="143"/>
      <c r="EK46" s="143"/>
      <c r="EL46" s="143"/>
      <c r="EM46" s="143"/>
      <c r="EN46" s="143"/>
      <c r="EO46" s="143"/>
      <c r="EP46" s="143"/>
      <c r="EQ46" s="143"/>
      <c r="ER46" s="143"/>
      <c r="ES46" s="143"/>
      <c r="ET46" s="143"/>
      <c r="EU46" s="143"/>
      <c r="EV46" s="143"/>
      <c r="EW46" s="143"/>
      <c r="EX46" s="143"/>
      <c r="EY46" s="143"/>
      <c r="EZ46" s="143"/>
      <c r="FA46" s="143"/>
      <c r="FB46" s="143"/>
      <c r="FC46" s="143"/>
      <c r="FD46" s="143"/>
      <c r="FE46" s="143"/>
      <c r="FF46" s="143"/>
      <c r="FG46" s="143"/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</row>
    <row r="47" spans="1:176" s="144" customFormat="1">
      <c r="A47" s="226">
        <v>2026</v>
      </c>
      <c r="B47" s="356" t="s">
        <v>67</v>
      </c>
      <c r="C47" s="239">
        <f t="shared" ref="C47:C49" si="47">F47+M47+AM47+AN47+AO47+AP47</f>
        <v>3375879316.8146024</v>
      </c>
      <c r="D47" s="308">
        <f>H47+K47+N47+AQ47</f>
        <v>595106865.03973806</v>
      </c>
      <c r="E47" s="241">
        <f t="shared" ref="E47:E49" si="48">I47+L47+O47+AR47</f>
        <v>2660468589.7161293</v>
      </c>
      <c r="F47" s="242">
        <f t="shared" ref="F47:F49" si="49">G47+J47</f>
        <v>3019299026.2471161</v>
      </c>
      <c r="G47" s="243">
        <f>H47+I47</f>
        <v>753098851.44569099</v>
      </c>
      <c r="H47" s="232">
        <v>172972257.13421401</v>
      </c>
      <c r="I47" s="231">
        <v>580126594.31147695</v>
      </c>
      <c r="J47" s="244">
        <f t="shared" ref="J47:J49" si="50">K47+L47</f>
        <v>2266200174.801425</v>
      </c>
      <c r="K47" s="130">
        <v>284146005.57381499</v>
      </c>
      <c r="L47" s="236">
        <v>1982054169.2276101</v>
      </c>
      <c r="M47" s="294">
        <f t="shared" ref="M47:M49" si="51">N47+O47</f>
        <v>161376579.91305801</v>
      </c>
      <c r="N47" s="297">
        <f>Q47+T47+W47</f>
        <v>130313320.88522501</v>
      </c>
      <c r="O47" s="296">
        <f t="shared" ref="O47:O49" si="52">R47+U47+X47</f>
        <v>31063259.027833</v>
      </c>
      <c r="P47" s="240">
        <f t="shared" ref="P47:P49" si="53">Q47+R47</f>
        <v>137671026.65431002</v>
      </c>
      <c r="Q47" s="346">
        <v>112384877.884247</v>
      </c>
      <c r="R47" s="228">
        <v>25286148.770063002</v>
      </c>
      <c r="S47" s="240">
        <f>T47+U47</f>
        <v>22641771.847824</v>
      </c>
      <c r="T47" s="301">
        <v>17738477.998443</v>
      </c>
      <c r="U47" s="249">
        <v>4903293.8493809998</v>
      </c>
      <c r="V47" s="127">
        <f t="shared" ref="V47:V49" si="54">W47+X47</f>
        <v>1063781.4109240002</v>
      </c>
      <c r="W47" s="132">
        <v>189965.00253500001</v>
      </c>
      <c r="X47" s="252">
        <v>873816.40838900022</v>
      </c>
      <c r="Y47" s="234">
        <v>0</v>
      </c>
      <c r="Z47" s="97">
        <v>0</v>
      </c>
      <c r="AA47" s="97">
        <v>0</v>
      </c>
      <c r="AB47" s="234">
        <v>0</v>
      </c>
      <c r="AC47" s="222">
        <v>0</v>
      </c>
      <c r="AD47" s="151">
        <v>0</v>
      </c>
      <c r="AE47" s="273">
        <v>128336242.035739</v>
      </c>
      <c r="AF47" s="235">
        <v>33040337.877319902</v>
      </c>
      <c r="AG47" s="234">
        <f t="shared" ref="AG47:AG49" si="55">AH47+AI47</f>
        <v>403663049.16236103</v>
      </c>
      <c r="AH47" s="97">
        <v>66437801.601221882</v>
      </c>
      <c r="AI47" s="136">
        <v>337225247.56113917</v>
      </c>
      <c r="AJ47" s="237">
        <f t="shared" ref="AJ47:AJ49" si="56">AK47+AL47</f>
        <v>678259955.88954139</v>
      </c>
      <c r="AK47" s="97">
        <v>58782417.432937637</v>
      </c>
      <c r="AL47" s="233">
        <v>619477538.45660377</v>
      </c>
      <c r="AM47" s="381">
        <v>100211384.27000026</v>
      </c>
      <c r="AN47" s="140">
        <v>9696232.4600059092</v>
      </c>
      <c r="AO47" s="238">
        <v>10396245.328729</v>
      </c>
      <c r="AP47" s="152">
        <f t="shared" ref="AP47:AP49" si="57">AQ47+AR47</f>
        <v>74899848.595692992</v>
      </c>
      <c r="AQ47" s="142">
        <v>7675281.4464840004</v>
      </c>
      <c r="AR47" s="151">
        <v>67224567.149208993</v>
      </c>
      <c r="AS47" s="23"/>
      <c r="AT47" s="2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143"/>
      <c r="CJ47" s="143"/>
      <c r="CK47" s="143"/>
      <c r="CL47" s="143"/>
      <c r="CM47" s="143"/>
      <c r="CN47" s="143"/>
      <c r="CO47" s="143"/>
      <c r="CP47" s="143"/>
      <c r="CQ47" s="143"/>
      <c r="CR47" s="143"/>
      <c r="CS47" s="143"/>
      <c r="CT47" s="143"/>
      <c r="CU47" s="143"/>
      <c r="CV47" s="143"/>
      <c r="CW47" s="143"/>
      <c r="CX47" s="143"/>
      <c r="CY47" s="143"/>
      <c r="CZ47" s="143"/>
      <c r="DA47" s="143"/>
      <c r="DB47" s="143"/>
      <c r="DC47" s="143"/>
      <c r="DD47" s="143"/>
      <c r="DE47" s="143"/>
      <c r="DF47" s="143"/>
      <c r="DG47" s="143"/>
      <c r="DH47" s="143"/>
      <c r="DI47" s="143"/>
      <c r="DJ47" s="143"/>
      <c r="DK47" s="143"/>
      <c r="DL47" s="143"/>
      <c r="DM47" s="143"/>
      <c r="DN47" s="143"/>
      <c r="DO47" s="143"/>
      <c r="DP47" s="143"/>
      <c r="DQ47" s="143"/>
      <c r="DR47" s="143"/>
      <c r="DS47" s="143"/>
      <c r="DT47" s="143"/>
      <c r="DU47" s="143"/>
      <c r="DV47" s="143"/>
      <c r="DW47" s="143"/>
      <c r="DX47" s="143"/>
      <c r="DY47" s="143"/>
      <c r="DZ47" s="143"/>
      <c r="EA47" s="143"/>
      <c r="EB47" s="143"/>
      <c r="EC47" s="143"/>
      <c r="ED47" s="143"/>
      <c r="EE47" s="143"/>
      <c r="EF47" s="143"/>
      <c r="EG47" s="143"/>
      <c r="EH47" s="143"/>
      <c r="EI47" s="143"/>
      <c r="EJ47" s="143"/>
      <c r="EK47" s="143"/>
      <c r="EL47" s="143"/>
      <c r="EM47" s="143"/>
      <c r="EN47" s="143"/>
      <c r="EO47" s="143"/>
      <c r="EP47" s="143"/>
      <c r="EQ47" s="143"/>
      <c r="ER47" s="143"/>
      <c r="ES47" s="143"/>
      <c r="ET47" s="143"/>
      <c r="EU47" s="143"/>
      <c r="EV47" s="143"/>
      <c r="EW47" s="143"/>
      <c r="EX47" s="143"/>
      <c r="EY47" s="143"/>
      <c r="EZ47" s="143"/>
      <c r="FA47" s="143"/>
      <c r="FB47" s="143"/>
      <c r="FC47" s="143"/>
      <c r="FD47" s="143"/>
      <c r="FE47" s="143"/>
      <c r="FF47" s="143"/>
      <c r="FG47" s="143"/>
      <c r="FH47" s="143"/>
      <c r="FI47" s="143"/>
      <c r="FJ47" s="143"/>
      <c r="FK47" s="143"/>
      <c r="FL47" s="143"/>
      <c r="FM47" s="143"/>
      <c r="FN47" s="143"/>
      <c r="FO47" s="143"/>
      <c r="FP47" s="143"/>
      <c r="FQ47" s="143"/>
      <c r="FR47" s="143"/>
      <c r="FS47" s="143"/>
      <c r="FT47" s="143"/>
    </row>
    <row r="48" spans="1:176" s="144" customFormat="1">
      <c r="A48" s="62"/>
      <c r="B48" s="25" t="s">
        <v>40</v>
      </c>
      <c r="C48" s="453">
        <f t="shared" si="47"/>
        <v>3146915965.3482313</v>
      </c>
      <c r="D48" s="306">
        <f>H48+K48+N48+AQ48</f>
        <v>588317824.42445993</v>
      </c>
      <c r="E48" s="454">
        <f t="shared" si="48"/>
        <v>2450275070.2213244</v>
      </c>
      <c r="F48" s="270">
        <f t="shared" si="49"/>
        <v>2800292366.8281612</v>
      </c>
      <c r="G48" s="107">
        <f>H48+I48</f>
        <v>649304746.57762492</v>
      </c>
      <c r="H48" s="146">
        <v>174803841.23656797</v>
      </c>
      <c r="I48" s="129">
        <v>474500905.34105694</v>
      </c>
      <c r="J48" s="295">
        <f t="shared" si="50"/>
        <v>2150987620.2505364</v>
      </c>
      <c r="K48" s="148">
        <v>279934282.46904498</v>
      </c>
      <c r="L48" s="149">
        <v>1871053337.7814913</v>
      </c>
      <c r="M48" s="295">
        <f t="shared" si="51"/>
        <v>154210865.16405299</v>
      </c>
      <c r="N48" s="473">
        <f t="shared" ref="N48:N49" si="58">Q48+T48+W48</f>
        <v>123914164.65034699</v>
      </c>
      <c r="O48" s="474">
        <f t="shared" si="52"/>
        <v>30296700.513706002</v>
      </c>
      <c r="P48" s="107">
        <f t="shared" si="53"/>
        <v>130995935.172517</v>
      </c>
      <c r="Q48" s="128">
        <v>106473911.58982199</v>
      </c>
      <c r="R48" s="457">
        <v>24522023.582695004</v>
      </c>
      <c r="S48" s="449">
        <f>T48+U48</f>
        <v>22223064.980029002</v>
      </c>
      <c r="T48" s="444">
        <v>17275943.473158002</v>
      </c>
      <c r="U48" s="457">
        <v>4947121.5068709999</v>
      </c>
      <c r="V48" s="450">
        <f t="shared" si="54"/>
        <v>991865.01150700008</v>
      </c>
      <c r="W48" s="146">
        <v>164309.587367</v>
      </c>
      <c r="X48" s="254">
        <v>827555.42414000002</v>
      </c>
      <c r="Y48" s="137">
        <v>0</v>
      </c>
      <c r="Z48" s="64">
        <v>0</v>
      </c>
      <c r="AA48" s="64">
        <v>0</v>
      </c>
      <c r="AB48" s="137">
        <v>0</v>
      </c>
      <c r="AC48" s="64">
        <v>0</v>
      </c>
      <c r="AD48" s="147">
        <v>0</v>
      </c>
      <c r="AE48" s="274">
        <v>124711506.654386</v>
      </c>
      <c r="AF48" s="271">
        <v>29502358.509666901</v>
      </c>
      <c r="AG48" s="89">
        <f t="shared" si="55"/>
        <v>373841282.79453593</v>
      </c>
      <c r="AH48" s="64">
        <v>60079930.81445457</v>
      </c>
      <c r="AI48" s="147">
        <v>313761351.98008138</v>
      </c>
      <c r="AJ48" s="126">
        <f t="shared" si="56"/>
        <v>623925954.9761492</v>
      </c>
      <c r="AK48" s="150">
        <v>50415645.036622003</v>
      </c>
      <c r="AL48" s="147">
        <v>573510309.93952715</v>
      </c>
      <c r="AM48" s="380">
        <v>89483748.907299772</v>
      </c>
      <c r="AN48" s="141">
        <v>8187359.2400049698</v>
      </c>
      <c r="AO48" s="277">
        <v>10651962.555142</v>
      </c>
      <c r="AP48" s="456">
        <f t="shared" si="57"/>
        <v>84089662.653569981</v>
      </c>
      <c r="AQ48" s="23">
        <v>9665536.0684999991</v>
      </c>
      <c r="AR48" s="147">
        <v>74424126.585069984</v>
      </c>
      <c r="AS48" s="82"/>
      <c r="AT48" s="2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  <c r="EC48" s="143"/>
      <c r="ED48" s="143"/>
      <c r="EE48" s="143"/>
      <c r="EF48" s="143"/>
      <c r="EG48" s="143"/>
      <c r="EH48" s="143"/>
      <c r="EI48" s="143"/>
      <c r="EJ48" s="143"/>
      <c r="EK48" s="143"/>
      <c r="EL48" s="143"/>
      <c r="EM48" s="143"/>
      <c r="EN48" s="143"/>
      <c r="EO48" s="143"/>
      <c r="EP48" s="143"/>
      <c r="EQ48" s="143"/>
      <c r="ER48" s="143"/>
      <c r="ES48" s="143"/>
      <c r="ET48" s="143"/>
      <c r="EU48" s="143"/>
      <c r="EV48" s="143"/>
      <c r="EW48" s="143"/>
      <c r="EX48" s="143"/>
      <c r="EY48" s="143"/>
      <c r="EZ48" s="143"/>
      <c r="FA48" s="143"/>
      <c r="FB48" s="143"/>
      <c r="FC48" s="143"/>
      <c r="FD48" s="143"/>
      <c r="FE48" s="143"/>
      <c r="FF48" s="143"/>
      <c r="FG48" s="143"/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</row>
    <row r="49" spans="1:176" s="144" customFormat="1">
      <c r="A49" s="62"/>
      <c r="B49" s="25" t="s">
        <v>41</v>
      </c>
      <c r="C49" s="453">
        <f t="shared" si="47"/>
        <v>3673485772.4897318</v>
      </c>
      <c r="D49" s="306">
        <f>H49+K49+N49+AQ49</f>
        <v>640835035.79964697</v>
      </c>
      <c r="E49" s="454">
        <f t="shared" si="48"/>
        <v>2909277790.1481271</v>
      </c>
      <c r="F49" s="270">
        <f t="shared" si="49"/>
        <v>3298808333.9307566</v>
      </c>
      <c r="G49" s="107">
        <f>H49+I49</f>
        <v>677148493.06436801</v>
      </c>
      <c r="H49" s="128">
        <v>185198434.112701</v>
      </c>
      <c r="I49" s="129">
        <v>491950058.95166701</v>
      </c>
      <c r="J49" s="295">
        <f t="shared" si="50"/>
        <v>2621659840.8663883</v>
      </c>
      <c r="K49" s="148">
        <v>308593589.27515996</v>
      </c>
      <c r="L49" s="148">
        <v>2313066251.5912285</v>
      </c>
      <c r="M49" s="295">
        <f t="shared" si="51"/>
        <v>172104462.68091398</v>
      </c>
      <c r="N49" s="473">
        <f t="shared" si="58"/>
        <v>138899320.567882</v>
      </c>
      <c r="O49" s="474">
        <f t="shared" si="52"/>
        <v>33205142.113031995</v>
      </c>
      <c r="P49" s="107">
        <f t="shared" si="53"/>
        <v>145636227.95666</v>
      </c>
      <c r="Q49" s="128">
        <v>118763957.72273999</v>
      </c>
      <c r="R49" s="128">
        <v>26872270.233919997</v>
      </c>
      <c r="S49" s="449">
        <f>T49+U49</f>
        <v>25429274.436022002</v>
      </c>
      <c r="T49" s="444">
        <v>19970030.918148004</v>
      </c>
      <c r="U49" s="128">
        <v>5459243.5178739997</v>
      </c>
      <c r="V49" s="450">
        <f t="shared" si="54"/>
        <v>1038960.288232</v>
      </c>
      <c r="W49" s="128">
        <v>165331.92699399998</v>
      </c>
      <c r="X49" s="254">
        <v>873628.36123799998</v>
      </c>
      <c r="Y49" s="137">
        <v>0</v>
      </c>
      <c r="Z49" s="64">
        <v>0</v>
      </c>
      <c r="AA49" s="64">
        <v>0</v>
      </c>
      <c r="AB49" s="137">
        <v>0</v>
      </c>
      <c r="AC49" s="64">
        <v>0</v>
      </c>
      <c r="AD49" s="150">
        <v>0</v>
      </c>
      <c r="AE49" s="89">
        <v>138408374.55151799</v>
      </c>
      <c r="AF49" s="126">
        <v>33696088.129395999</v>
      </c>
      <c r="AG49" s="89">
        <f t="shared" si="55"/>
        <v>476719145.72782463</v>
      </c>
      <c r="AH49" s="23">
        <v>73010660.482243285</v>
      </c>
      <c r="AI49" s="72">
        <v>403708485.24558133</v>
      </c>
      <c r="AJ49" s="126">
        <f t="shared" si="56"/>
        <v>801906818.48891401</v>
      </c>
      <c r="AK49" s="23">
        <v>60020308.409148328</v>
      </c>
      <c r="AL49" s="72">
        <v>741886510.07976568</v>
      </c>
      <c r="AM49" s="382">
        <v>101770689.28989957</v>
      </c>
      <c r="AN49" s="277">
        <v>9103576.8701182697</v>
      </c>
      <c r="AO49" s="139">
        <v>12498680.38194</v>
      </c>
      <c r="AP49" s="456">
        <f t="shared" si="57"/>
        <v>79200029.336103991</v>
      </c>
      <c r="AQ49" s="23">
        <v>8143691.8439039998</v>
      </c>
      <c r="AR49" s="72">
        <v>71056337.492199987</v>
      </c>
      <c r="AS49" s="23"/>
      <c r="AT49" s="2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143"/>
      <c r="CJ49" s="143"/>
      <c r="CK49" s="143"/>
      <c r="CL49" s="143"/>
      <c r="CM49" s="143"/>
      <c r="CN49" s="143"/>
      <c r="CO49" s="143"/>
      <c r="CP49" s="143"/>
      <c r="CQ49" s="143"/>
      <c r="CR49" s="143"/>
      <c r="CS49" s="143"/>
      <c r="CT49" s="143"/>
      <c r="CU49" s="143"/>
      <c r="CV49" s="143"/>
      <c r="CW49" s="143"/>
      <c r="CX49" s="143"/>
      <c r="CY49" s="143"/>
      <c r="CZ49" s="143"/>
      <c r="DA49" s="143"/>
      <c r="DB49" s="143"/>
      <c r="DC49" s="143"/>
      <c r="DD49" s="143"/>
      <c r="DE49" s="143"/>
      <c r="DF49" s="143"/>
      <c r="DG49" s="143"/>
      <c r="DH49" s="143"/>
      <c r="DI49" s="143"/>
      <c r="DJ49" s="143"/>
      <c r="DK49" s="143"/>
      <c r="DL49" s="143"/>
      <c r="DM49" s="143"/>
      <c r="DN49" s="143"/>
      <c r="DO49" s="143"/>
      <c r="DP49" s="143"/>
      <c r="DQ49" s="143"/>
      <c r="DR49" s="143"/>
      <c r="DS49" s="143"/>
      <c r="DT49" s="143"/>
      <c r="DU49" s="143"/>
      <c r="DV49" s="143"/>
      <c r="DW49" s="143"/>
      <c r="DX49" s="143"/>
      <c r="DY49" s="143"/>
      <c r="DZ49" s="143"/>
      <c r="EA49" s="143"/>
      <c r="EB49" s="143"/>
      <c r="EC49" s="143"/>
      <c r="ED49" s="143"/>
      <c r="EE49" s="143"/>
      <c r="EF49" s="143"/>
      <c r="EG49" s="143"/>
      <c r="EH49" s="143"/>
      <c r="EI49" s="143"/>
      <c r="EJ49" s="143"/>
      <c r="EK49" s="143"/>
      <c r="EL49" s="143"/>
      <c r="EM49" s="143"/>
      <c r="EN49" s="143"/>
      <c r="EO49" s="143"/>
      <c r="EP49" s="143"/>
      <c r="EQ49" s="143"/>
      <c r="ER49" s="143"/>
      <c r="ES49" s="143"/>
      <c r="ET49" s="143"/>
      <c r="EU49" s="143"/>
      <c r="EV49" s="143"/>
      <c r="EW49" s="143"/>
      <c r="EX49" s="143"/>
      <c r="EY49" s="143"/>
      <c r="EZ49" s="143"/>
      <c r="FA49" s="143"/>
      <c r="FB49" s="143"/>
      <c r="FC49" s="143"/>
      <c r="FD49" s="143"/>
      <c r="FE49" s="143"/>
      <c r="FF49" s="143"/>
      <c r="FG49" s="143"/>
      <c r="FH49" s="143"/>
      <c r="FI49" s="143"/>
      <c r="FJ49" s="143"/>
      <c r="FK49" s="143"/>
      <c r="FL49" s="143"/>
      <c r="FM49" s="143"/>
      <c r="FN49" s="143"/>
      <c r="FO49" s="143"/>
      <c r="FP49" s="143"/>
      <c r="FQ49" s="143"/>
      <c r="FR49" s="143"/>
      <c r="FS49" s="143"/>
      <c r="FT49" s="143"/>
    </row>
    <row r="50" spans="1:176">
      <c r="A50" s="122"/>
      <c r="B50" s="48" t="s">
        <v>42</v>
      </c>
      <c r="C50" s="34" t="s">
        <v>43</v>
      </c>
      <c r="D50" s="34"/>
      <c r="E50" s="34"/>
      <c r="F50" s="34"/>
      <c r="G50" s="34"/>
      <c r="H50" s="33"/>
      <c r="N50" s="299"/>
      <c r="Q50" s="3"/>
      <c r="R50" s="3"/>
      <c r="T50" s="3"/>
      <c r="U50" s="3"/>
      <c r="W50" s="3"/>
      <c r="X50" s="3"/>
      <c r="Z50" s="34"/>
      <c r="AA50" s="33"/>
      <c r="AC50" s="66"/>
      <c r="AD50" s="66"/>
      <c r="AE50" s="262"/>
      <c r="AF50" s="66"/>
      <c r="AG50" s="3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</row>
    <row r="51" spans="1:176">
      <c r="A51" s="122"/>
      <c r="B51" s="34"/>
      <c r="C51" s="34" t="s">
        <v>44</v>
      </c>
      <c r="D51" s="34"/>
      <c r="E51" s="34"/>
      <c r="F51" s="34"/>
      <c r="G51" s="34"/>
      <c r="H51" s="34"/>
      <c r="I51" s="3"/>
      <c r="J51" s="3"/>
      <c r="K51" s="3"/>
      <c r="L51" s="3"/>
      <c r="M51" s="3"/>
      <c r="N51" s="3"/>
      <c r="O51" s="3"/>
      <c r="Q51" s="3"/>
      <c r="R51" s="3"/>
      <c r="T51" s="3"/>
      <c r="U51" s="3"/>
      <c r="W51" s="3"/>
      <c r="X51" s="3"/>
      <c r="AC51" s="66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</row>
    <row r="52" spans="1:176" ht="14.25" customHeight="1">
      <c r="B52" s="32"/>
      <c r="C52" s="34" t="s">
        <v>68</v>
      </c>
      <c r="D52" s="33"/>
      <c r="E52" s="33"/>
      <c r="F52" s="33"/>
      <c r="G52" s="33"/>
      <c r="H52" s="3"/>
      <c r="I52" s="3"/>
      <c r="J52" s="3"/>
      <c r="K52" s="3"/>
      <c r="L52" s="3"/>
      <c r="M52" s="3"/>
      <c r="N52" s="3"/>
      <c r="O52" s="3"/>
      <c r="Q52" s="3"/>
      <c r="R52" s="3"/>
      <c r="T52" s="3"/>
      <c r="U52" s="3"/>
      <c r="W52" s="3"/>
      <c r="X52" s="3"/>
      <c r="AC52" s="66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U52" s="3"/>
      <c r="BQ52" s="108"/>
      <c r="BR52" s="108"/>
    </row>
    <row r="53" spans="1:176" s="1" customFormat="1">
      <c r="A53" s="517" t="s">
        <v>45</v>
      </c>
      <c r="B53" s="517"/>
      <c r="C53" s="360" t="s">
        <v>46</v>
      </c>
      <c r="D53" s="3"/>
      <c r="E53" s="2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176">
      <c r="B54" s="32"/>
      <c r="C54" s="33"/>
      <c r="D54" s="33"/>
      <c r="E54" s="33"/>
      <c r="F54" s="33"/>
      <c r="G54" s="3"/>
      <c r="H54" s="3"/>
      <c r="I54" s="3"/>
      <c r="J54" s="3"/>
      <c r="K54" s="3"/>
      <c r="L54" s="3"/>
      <c r="M54" s="3"/>
      <c r="N54" s="3"/>
      <c r="O54" s="3"/>
      <c r="Q54" s="3"/>
      <c r="R54" s="3"/>
      <c r="T54" s="3"/>
      <c r="U54" s="3"/>
      <c r="W54" s="3"/>
      <c r="X54" s="3"/>
      <c r="AC54" s="66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U54" s="3"/>
      <c r="BM54" s="108"/>
      <c r="BN54" s="108"/>
      <c r="BO54" s="108"/>
      <c r="BP54" s="108"/>
      <c r="BQ54" s="108"/>
      <c r="BR54" s="108"/>
    </row>
    <row r="55" spans="1:176">
      <c r="G55" s="3"/>
      <c r="H55" s="3"/>
      <c r="I55" s="3"/>
      <c r="J55" s="3"/>
      <c r="K55" s="3"/>
      <c r="L55" s="3"/>
      <c r="M55" s="3"/>
      <c r="N55" s="3"/>
      <c r="O55" s="3"/>
      <c r="Q55" s="3"/>
      <c r="R55" s="3"/>
      <c r="T55" s="3"/>
      <c r="U55" s="3"/>
      <c r="W55" s="3"/>
      <c r="X55" s="3"/>
      <c r="AG55" s="3"/>
      <c r="AS55" s="3"/>
      <c r="AT55" s="3"/>
      <c r="AU55" s="3"/>
      <c r="BM55" s="108"/>
      <c r="BN55" s="108"/>
      <c r="BO55" s="108"/>
      <c r="BP55" s="108"/>
      <c r="BQ55" s="108"/>
      <c r="BR55" s="108"/>
    </row>
    <row r="56" spans="1:176">
      <c r="G56" s="3"/>
      <c r="H56" s="3"/>
      <c r="I56" s="3"/>
      <c r="J56" s="3"/>
      <c r="K56" s="3"/>
      <c r="L56" s="3"/>
      <c r="M56" s="3"/>
      <c r="N56" s="3"/>
      <c r="O56" s="3"/>
      <c r="Q56" s="3"/>
      <c r="R56" s="3"/>
      <c r="T56" s="3"/>
      <c r="U56" s="3"/>
      <c r="W56" s="3"/>
      <c r="X56" s="3"/>
      <c r="AG56" s="3"/>
      <c r="AS56" s="3"/>
      <c r="AT56" s="3"/>
      <c r="AU56" s="3"/>
      <c r="BO56" s="108"/>
      <c r="BP56" s="108"/>
      <c r="BQ56" s="108"/>
      <c r="BR56" s="108"/>
    </row>
    <row r="57" spans="1:176">
      <c r="H57" s="179"/>
      <c r="I57" s="179"/>
      <c r="K57" s="179"/>
      <c r="L57" s="179"/>
      <c r="N57" s="3"/>
      <c r="O57" s="3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AG57" s="3"/>
      <c r="AS57" s="3"/>
      <c r="AT57" s="3"/>
      <c r="AU57" s="3"/>
      <c r="BO57" s="108"/>
      <c r="BP57" s="108"/>
      <c r="BQ57" s="108"/>
      <c r="BR57" s="108"/>
    </row>
    <row r="58" spans="1:176">
      <c r="T58" s="3"/>
      <c r="U58" s="3"/>
      <c r="W58" s="3"/>
      <c r="X58" s="3"/>
      <c r="AG58" s="3"/>
      <c r="BO58" s="108"/>
      <c r="BP58" s="108"/>
      <c r="BQ58" s="108"/>
      <c r="BR58" s="108"/>
    </row>
    <row r="59" spans="1:176">
      <c r="T59" s="3"/>
      <c r="U59" s="3"/>
      <c r="W59" s="3"/>
      <c r="X59" s="3"/>
      <c r="AG59" s="3"/>
    </row>
    <row r="60" spans="1:176">
      <c r="T60" s="3"/>
      <c r="U60" s="3"/>
      <c r="W60" s="3"/>
      <c r="X60" s="3"/>
      <c r="AG60" s="3"/>
    </row>
    <row r="61" spans="1:176">
      <c r="T61" s="3"/>
      <c r="U61" s="3"/>
      <c r="W61" s="3"/>
      <c r="X61" s="3"/>
      <c r="AG61" s="3"/>
    </row>
    <row r="62" spans="1:176">
      <c r="T62" s="3"/>
      <c r="U62" s="3"/>
      <c r="W62" s="3"/>
      <c r="X62" s="3"/>
      <c r="AG62" s="3"/>
    </row>
    <row r="63" spans="1:176">
      <c r="T63" s="3"/>
      <c r="U63" s="3"/>
      <c r="W63" s="3"/>
      <c r="X63" s="3"/>
      <c r="AG63" s="3"/>
    </row>
    <row r="64" spans="1:176">
      <c r="T64" s="3"/>
      <c r="U64" s="3"/>
      <c r="W64" s="3"/>
      <c r="X64" s="3"/>
    </row>
    <row r="65" spans="20:24">
      <c r="T65" s="3"/>
      <c r="U65" s="3"/>
      <c r="W65" s="3"/>
      <c r="X65" s="3"/>
    </row>
    <row r="66" spans="20:24">
      <c r="T66" s="3"/>
      <c r="U66" s="3"/>
      <c r="W66" s="3"/>
      <c r="X66" s="3"/>
    </row>
    <row r="67" spans="20:24">
      <c r="T67" s="3"/>
      <c r="U67" s="3"/>
      <c r="W67" s="3"/>
      <c r="X67" s="3"/>
    </row>
    <row r="68" spans="20:24">
      <c r="T68" s="3"/>
      <c r="U68" s="3"/>
      <c r="W68" s="3"/>
      <c r="X68" s="3"/>
    </row>
    <row r="69" spans="20:24">
      <c r="T69" s="3"/>
      <c r="U69" s="3"/>
      <c r="W69" s="3"/>
      <c r="X69" s="3"/>
    </row>
    <row r="70" spans="20:24">
      <c r="T70" s="3"/>
      <c r="U70" s="3"/>
      <c r="W70" s="3"/>
      <c r="X70" s="3"/>
    </row>
    <row r="71" spans="20:24">
      <c r="T71" s="3"/>
      <c r="U71" s="3"/>
      <c r="W71" s="3"/>
      <c r="X71" s="3"/>
    </row>
  </sheetData>
  <mergeCells count="55">
    <mergeCell ref="A53:B53"/>
    <mergeCell ref="AP5:AR6"/>
    <mergeCell ref="C2:F2"/>
    <mergeCell ref="F5:H6"/>
    <mergeCell ref="M5:P6"/>
    <mergeCell ref="AG5:AJ6"/>
    <mergeCell ref="AM5:AM6"/>
    <mergeCell ref="C7:E10"/>
    <mergeCell ref="F7:F10"/>
    <mergeCell ref="G7:L7"/>
    <mergeCell ref="M7:O10"/>
    <mergeCell ref="AM7:AM10"/>
    <mergeCell ref="G8:I10"/>
    <mergeCell ref="J8:L10"/>
    <mergeCell ref="P8:AD8"/>
    <mergeCell ref="AE8:AF8"/>
    <mergeCell ref="AP28:AR29"/>
    <mergeCell ref="AG8:AI10"/>
    <mergeCell ref="AJ8:AL10"/>
    <mergeCell ref="P9:R10"/>
    <mergeCell ref="S9:U10"/>
    <mergeCell ref="V9:X10"/>
    <mergeCell ref="Y9:AA10"/>
    <mergeCell ref="AB9:AD10"/>
    <mergeCell ref="AE9:AE10"/>
    <mergeCell ref="AF9:AF10"/>
    <mergeCell ref="AP7:AR10"/>
    <mergeCell ref="AN7:AN10"/>
    <mergeCell ref="AO7:AO10"/>
    <mergeCell ref="C28:E29"/>
    <mergeCell ref="F28:H29"/>
    <mergeCell ref="M28:P29"/>
    <mergeCell ref="AG28:AJ29"/>
    <mergeCell ref="AM28:AM29"/>
    <mergeCell ref="AP30:AR33"/>
    <mergeCell ref="G31:I33"/>
    <mergeCell ref="J31:L33"/>
    <mergeCell ref="P31:AD31"/>
    <mergeCell ref="AE31:AF31"/>
    <mergeCell ref="AN30:AN33"/>
    <mergeCell ref="AO30:AO33"/>
    <mergeCell ref="C30:E33"/>
    <mergeCell ref="F30:F33"/>
    <mergeCell ref="G30:L30"/>
    <mergeCell ref="M30:O33"/>
    <mergeCell ref="AM30:AM33"/>
    <mergeCell ref="AG31:AI33"/>
    <mergeCell ref="AJ31:AL33"/>
    <mergeCell ref="P32:R33"/>
    <mergeCell ref="S32:U33"/>
    <mergeCell ref="V32:X33"/>
    <mergeCell ref="Y32:AA33"/>
    <mergeCell ref="AB32:AD33"/>
    <mergeCell ref="AE32:AE33"/>
    <mergeCell ref="AF32:AF33"/>
  </mergeCells>
  <hyperlinks>
    <hyperlink ref="C53" r:id="rId1" xr:uid="{DDFD7E4D-1473-4AF4-8B7B-D2DF73610965}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V51"/>
  <sheetViews>
    <sheetView zoomScale="90" zoomScaleNormal="90" workbookViewId="0">
      <pane xSplit="2" ySplit="4" topLeftCell="C5" activePane="bottomRight" state="frozen"/>
      <selection pane="bottomRight" activeCell="L38" sqref="L38"/>
      <selection pane="bottomLeft" activeCell="A12" sqref="A12"/>
      <selection pane="topRight" activeCell="C1" sqref="C1"/>
    </sheetView>
  </sheetViews>
  <sheetFormatPr defaultColWidth="9.140625" defaultRowHeight="15"/>
  <cols>
    <col min="1" max="1" width="6.140625" style="1" bestFit="1" customWidth="1"/>
    <col min="2" max="2" width="8" style="1" customWidth="1"/>
    <col min="3" max="3" width="19.5703125" style="3" customWidth="1"/>
    <col min="4" max="4" width="19.7109375" style="3" customWidth="1"/>
    <col min="5" max="5" width="11.42578125" style="3" customWidth="1"/>
    <col min="6" max="6" width="15.28515625" style="3" bestFit="1" customWidth="1"/>
    <col min="7" max="7" width="12.5703125" style="3" customWidth="1"/>
    <col min="8" max="8" width="15.28515625" style="3" bestFit="1" customWidth="1"/>
    <col min="9" max="9" width="12.42578125" style="3" customWidth="1"/>
    <col min="10" max="10" width="12.7109375" style="3" customWidth="1"/>
    <col min="11" max="11" width="11.28515625" style="3" customWidth="1"/>
    <col min="12" max="12" width="15.42578125" style="3" customWidth="1"/>
    <col min="13" max="13" width="14.140625" style="3" customWidth="1"/>
    <col min="14" max="14" width="16.42578125" style="3" bestFit="1" customWidth="1"/>
    <col min="15" max="15" width="13.42578125" style="3" customWidth="1"/>
    <col min="16" max="16" width="16.5703125" style="3" customWidth="1"/>
    <col min="17" max="17" width="17.5703125" style="3" customWidth="1"/>
    <col min="18" max="18" width="12.5703125" style="3" customWidth="1"/>
    <col min="19" max="19" width="23.42578125" style="3" customWidth="1"/>
    <col min="20" max="20" width="16.85546875" style="3" customWidth="1"/>
    <col min="21" max="21" width="16.28515625" style="3" customWidth="1"/>
    <col min="22" max="25" width="9.140625" style="3"/>
    <col min="26" max="28" width="9.42578125" style="3" customWidth="1"/>
    <col min="29" max="30" width="9.140625" style="3"/>
    <col min="31" max="31" width="9.42578125" style="3" customWidth="1"/>
    <col min="32" max="33" width="9.140625" style="3"/>
    <col min="34" max="34" width="9.42578125" style="3" customWidth="1"/>
    <col min="35" max="47" width="9.140625" style="3"/>
    <col min="48" max="16384" width="9.140625" style="1"/>
  </cols>
  <sheetData>
    <row r="1" spans="1:47" ht="19.5" customHeight="1"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47" ht="19.5" customHeight="1">
      <c r="C2" s="493" t="s">
        <v>121</v>
      </c>
      <c r="D2" s="493"/>
      <c r="E2" s="493"/>
      <c r="F2" s="493"/>
      <c r="G2" s="493"/>
      <c r="H2" s="493"/>
      <c r="I2" s="493"/>
      <c r="J2" s="493"/>
      <c r="K2" s="493"/>
      <c r="L2" s="493"/>
    </row>
    <row r="3" spans="1:47" s="3" customFormat="1" ht="29.25" customHeight="1" thickBot="1">
      <c r="C3" s="5"/>
      <c r="D3" s="46"/>
    </row>
    <row r="4" spans="1:47" ht="15.75" hidden="1" thickBot="1"/>
    <row r="5" spans="1:47">
      <c r="C5" s="494" t="s">
        <v>122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544"/>
      <c r="AS5" s="1"/>
      <c r="AT5" s="1"/>
      <c r="AU5" s="1"/>
    </row>
    <row r="6" spans="1:47">
      <c r="C6" s="496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545"/>
      <c r="AS6" s="1"/>
      <c r="AT6" s="1"/>
      <c r="AU6" s="1"/>
    </row>
    <row r="7" spans="1:47" ht="15.75" customHeight="1" thickBot="1">
      <c r="C7" s="498" t="s">
        <v>123</v>
      </c>
      <c r="D7" s="689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547"/>
      <c r="R7" s="548"/>
      <c r="AS7" s="1"/>
      <c r="AT7" s="1"/>
      <c r="AU7" s="1"/>
    </row>
    <row r="8" spans="1:47" ht="15.75" customHeight="1">
      <c r="C8" s="500"/>
      <c r="D8" s="501"/>
      <c r="E8" s="691" t="s">
        <v>124</v>
      </c>
      <c r="F8" s="692"/>
      <c r="G8" s="641" t="s">
        <v>125</v>
      </c>
      <c r="H8" s="692"/>
      <c r="I8" s="641" t="s">
        <v>126</v>
      </c>
      <c r="J8" s="697"/>
      <c r="K8" s="640" t="s">
        <v>127</v>
      </c>
      <c r="L8" s="692"/>
      <c r="M8" s="641" t="s">
        <v>128</v>
      </c>
      <c r="N8" s="692"/>
      <c r="O8" s="641" t="s">
        <v>129</v>
      </c>
      <c r="P8" s="692"/>
      <c r="Q8" s="684" t="s">
        <v>130</v>
      </c>
      <c r="R8" s="685"/>
      <c r="AS8" s="1"/>
      <c r="AT8" s="1"/>
      <c r="AU8" s="1"/>
    </row>
    <row r="9" spans="1:47" ht="36.75" customHeight="1">
      <c r="C9" s="500"/>
      <c r="D9" s="501"/>
      <c r="E9" s="693"/>
      <c r="F9" s="694"/>
      <c r="G9" s="644"/>
      <c r="H9" s="694"/>
      <c r="I9" s="644"/>
      <c r="J9" s="698"/>
      <c r="K9" s="643"/>
      <c r="L9" s="694"/>
      <c r="M9" s="644"/>
      <c r="N9" s="694"/>
      <c r="O9" s="644"/>
      <c r="P9" s="694"/>
      <c r="Q9" s="686"/>
      <c r="R9" s="687"/>
      <c r="AS9" s="1"/>
      <c r="AT9" s="1"/>
      <c r="AU9" s="1"/>
    </row>
    <row r="10" spans="1:47" ht="44.25" customHeight="1" thickBot="1">
      <c r="C10" s="546"/>
      <c r="D10" s="690"/>
      <c r="E10" s="695"/>
      <c r="F10" s="696"/>
      <c r="G10" s="651"/>
      <c r="H10" s="696"/>
      <c r="I10" s="651"/>
      <c r="J10" s="699"/>
      <c r="K10" s="664"/>
      <c r="L10" s="696"/>
      <c r="M10" s="651"/>
      <c r="N10" s="696"/>
      <c r="O10" s="651"/>
      <c r="P10" s="696"/>
      <c r="Q10" s="688"/>
      <c r="R10" s="688"/>
      <c r="S10" s="124"/>
      <c r="AS10" s="1"/>
      <c r="AT10" s="1"/>
      <c r="AU10" s="1"/>
    </row>
    <row r="11" spans="1:47" ht="15.75" thickBot="1">
      <c r="A11" s="12" t="s">
        <v>22</v>
      </c>
      <c r="B11" s="13" t="s">
        <v>23</v>
      </c>
      <c r="C11" s="404" t="s">
        <v>27</v>
      </c>
      <c r="D11" s="353" t="s">
        <v>131</v>
      </c>
      <c r="E11" s="45" t="s">
        <v>27</v>
      </c>
      <c r="F11" s="368" t="s">
        <v>131</v>
      </c>
      <c r="G11" s="45" t="s">
        <v>27</v>
      </c>
      <c r="H11" s="368" t="s">
        <v>131</v>
      </c>
      <c r="I11" s="421" t="s">
        <v>27</v>
      </c>
      <c r="J11" s="368" t="s">
        <v>131</v>
      </c>
      <c r="K11" s="421" t="s">
        <v>27</v>
      </c>
      <c r="L11" s="423" t="s">
        <v>131</v>
      </c>
      <c r="M11" s="421" t="s">
        <v>27</v>
      </c>
      <c r="N11" s="368" t="s">
        <v>131</v>
      </c>
      <c r="O11" s="421" t="s">
        <v>27</v>
      </c>
      <c r="P11" s="368" t="s">
        <v>131</v>
      </c>
      <c r="Q11" s="45" t="s">
        <v>27</v>
      </c>
      <c r="R11" s="16" t="s">
        <v>131</v>
      </c>
      <c r="S11" s="124"/>
      <c r="AS11" s="1"/>
      <c r="AT11" s="1"/>
      <c r="AU11" s="1"/>
    </row>
    <row r="12" spans="1:47">
      <c r="A12" s="326">
        <v>2025</v>
      </c>
      <c r="B12" s="356" t="s">
        <v>28</v>
      </c>
      <c r="C12" s="373">
        <f t="shared" ref="C12:D14" si="0">E12+G12+I12+K12+M12+Q12+O12</f>
        <v>6500458</v>
      </c>
      <c r="D12" s="405">
        <f t="shared" si="0"/>
        <v>723937779.10000062</v>
      </c>
      <c r="E12" s="339">
        <v>1829822</v>
      </c>
      <c r="F12" s="407">
        <v>361391657.17000002</v>
      </c>
      <c r="G12" s="417">
        <v>291210</v>
      </c>
      <c r="H12" s="424">
        <v>240508360</v>
      </c>
      <c r="I12" s="417">
        <v>184</v>
      </c>
      <c r="J12" s="341">
        <v>19871.330000000002</v>
      </c>
      <c r="K12" s="417">
        <v>1884</v>
      </c>
      <c r="L12" s="411">
        <v>97447.06</v>
      </c>
      <c r="M12" s="417">
        <v>4292963</v>
      </c>
      <c r="N12" s="418">
        <v>116426285.5400005</v>
      </c>
      <c r="O12" s="422">
        <v>10308</v>
      </c>
      <c r="P12" s="151">
        <v>3372182</v>
      </c>
      <c r="Q12" s="417">
        <v>74087</v>
      </c>
      <c r="R12" s="218">
        <v>2121976</v>
      </c>
      <c r="S12" s="124"/>
      <c r="AS12" s="1"/>
      <c r="AT12" s="1"/>
      <c r="AU12" s="1"/>
    </row>
    <row r="13" spans="1:47">
      <c r="A13" s="326"/>
      <c r="B13" s="355" t="s">
        <v>29</v>
      </c>
      <c r="C13" s="372">
        <f t="shared" si="0"/>
        <v>6347490</v>
      </c>
      <c r="D13" s="406">
        <f t="shared" si="0"/>
        <v>665323834.90000057</v>
      </c>
      <c r="E13" s="69">
        <v>1786651</v>
      </c>
      <c r="F13" s="408">
        <v>345776434.86999995</v>
      </c>
      <c r="G13" s="415">
        <v>263689</v>
      </c>
      <c r="H13" s="409">
        <v>202639371</v>
      </c>
      <c r="I13" s="415">
        <v>216</v>
      </c>
      <c r="J13" s="121">
        <v>35462.97</v>
      </c>
      <c r="K13" s="415">
        <v>2056</v>
      </c>
      <c r="L13" s="412">
        <v>112594.01</v>
      </c>
      <c r="M13" s="415">
        <v>4221519</v>
      </c>
      <c r="N13" s="412">
        <v>111620157.05000061</v>
      </c>
      <c r="O13" s="419">
        <v>6658</v>
      </c>
      <c r="P13" s="72">
        <v>2985473</v>
      </c>
      <c r="Q13" s="419">
        <v>66701</v>
      </c>
      <c r="R13" s="23">
        <v>2154342</v>
      </c>
      <c r="S13" s="124"/>
      <c r="AS13" s="1"/>
      <c r="AT13" s="1"/>
      <c r="AU13" s="1"/>
    </row>
    <row r="14" spans="1:47">
      <c r="A14" s="326"/>
      <c r="B14" s="355" t="s">
        <v>30</v>
      </c>
      <c r="C14" s="372">
        <f t="shared" si="0"/>
        <v>6773484</v>
      </c>
      <c r="D14" s="406">
        <f t="shared" si="0"/>
        <v>726911649.28000021</v>
      </c>
      <c r="E14" s="73">
        <v>1918653</v>
      </c>
      <c r="F14" s="409">
        <v>381640631.65000004</v>
      </c>
      <c r="G14" s="415">
        <v>285701</v>
      </c>
      <c r="H14" s="409">
        <v>217581900</v>
      </c>
      <c r="I14" s="415">
        <v>203</v>
      </c>
      <c r="J14" s="121">
        <v>15974.62</v>
      </c>
      <c r="K14" s="415">
        <v>2070</v>
      </c>
      <c r="L14" s="412">
        <v>112894.59</v>
      </c>
      <c r="M14" s="415">
        <v>4497664</v>
      </c>
      <c r="N14" s="412">
        <v>122385336.42000011</v>
      </c>
      <c r="O14" s="419">
        <v>7458</v>
      </c>
      <c r="P14" s="72">
        <v>3359938</v>
      </c>
      <c r="Q14" s="419">
        <v>61735</v>
      </c>
      <c r="R14" s="23">
        <v>1814974</v>
      </c>
      <c r="S14" s="124"/>
      <c r="AS14" s="1"/>
      <c r="AT14" s="1"/>
      <c r="AU14" s="1"/>
    </row>
    <row r="15" spans="1:47">
      <c r="A15" s="326"/>
      <c r="B15" s="355" t="s">
        <v>31</v>
      </c>
      <c r="C15" s="372">
        <f t="shared" ref="C15" si="1">E15+G15+I15+K15+M15+Q15+O15</f>
        <v>7179781</v>
      </c>
      <c r="D15" s="406">
        <f t="shared" ref="D15:D23" si="2">F15+H15+J15+L15+N15+R15+P15</f>
        <v>797806740.32000113</v>
      </c>
      <c r="E15" s="73">
        <v>1933248</v>
      </c>
      <c r="F15" s="409">
        <v>397833981.94</v>
      </c>
      <c r="G15" s="415">
        <v>309667</v>
      </c>
      <c r="H15" s="409">
        <v>258978895</v>
      </c>
      <c r="I15" s="415">
        <v>195</v>
      </c>
      <c r="J15" s="121">
        <v>13906.92</v>
      </c>
      <c r="K15" s="415">
        <v>2000</v>
      </c>
      <c r="L15" s="412">
        <v>103839.86</v>
      </c>
      <c r="M15" s="415">
        <v>4843282</v>
      </c>
      <c r="N15" s="412">
        <v>133976386.6000011</v>
      </c>
      <c r="O15" s="419">
        <v>10168</v>
      </c>
      <c r="P15" s="72">
        <v>4180678</v>
      </c>
      <c r="Q15" s="419">
        <v>81221</v>
      </c>
      <c r="R15" s="23">
        <v>2719052</v>
      </c>
      <c r="S15" s="124"/>
      <c r="AS15" s="1"/>
      <c r="AT15" s="1"/>
      <c r="AU15" s="1"/>
    </row>
    <row r="16" spans="1:47">
      <c r="A16" s="326"/>
      <c r="B16" s="355" t="s">
        <v>32</v>
      </c>
      <c r="C16" s="372">
        <f>E16+G16+I16+K16+M16+Q16+O16</f>
        <v>7527934</v>
      </c>
      <c r="D16" s="406">
        <f t="shared" si="2"/>
        <v>811031951.45000112</v>
      </c>
      <c r="E16" s="73">
        <v>2037807</v>
      </c>
      <c r="F16" s="409">
        <v>417158885.52999997</v>
      </c>
      <c r="G16" s="415">
        <v>309889</v>
      </c>
      <c r="H16" s="409">
        <v>252557512</v>
      </c>
      <c r="I16" s="415">
        <v>156</v>
      </c>
      <c r="J16" s="121">
        <v>10895.37</v>
      </c>
      <c r="K16" s="415">
        <v>2133</v>
      </c>
      <c r="L16" s="412">
        <v>124934.45</v>
      </c>
      <c r="M16" s="216">
        <v>5090532</v>
      </c>
      <c r="N16" s="412">
        <v>134642417.1000011</v>
      </c>
      <c r="O16" s="419">
        <v>11047</v>
      </c>
      <c r="P16" s="72">
        <v>3963331</v>
      </c>
      <c r="Q16" s="419">
        <v>76370</v>
      </c>
      <c r="R16" s="23">
        <v>2573976</v>
      </c>
      <c r="S16" s="124"/>
      <c r="AS16" s="1"/>
      <c r="AT16" s="1"/>
      <c r="AU16" s="1"/>
    </row>
    <row r="17" spans="1:48">
      <c r="A17" s="62"/>
      <c r="B17" s="355" t="s">
        <v>33</v>
      </c>
      <c r="C17" s="372">
        <f t="shared" ref="C17:C18" si="3">E17+G17+I17+K17+M17+Q17+O17</f>
        <v>7325590</v>
      </c>
      <c r="D17" s="406">
        <f t="shared" si="2"/>
        <v>799833300.21999979</v>
      </c>
      <c r="E17" s="73">
        <v>1917773</v>
      </c>
      <c r="F17" s="409">
        <v>405410897.15999997</v>
      </c>
      <c r="G17" s="415">
        <v>289319</v>
      </c>
      <c r="H17" s="409">
        <v>238345255</v>
      </c>
      <c r="I17" s="415">
        <v>128</v>
      </c>
      <c r="J17" s="121">
        <v>10401.540000000001</v>
      </c>
      <c r="K17" s="415">
        <v>2042</v>
      </c>
      <c r="L17" s="412">
        <v>105804.28</v>
      </c>
      <c r="M17" s="216">
        <v>5027850</v>
      </c>
      <c r="N17" s="412">
        <v>149311538.23999989</v>
      </c>
      <c r="O17" s="371">
        <v>10415</v>
      </c>
      <c r="P17" s="72">
        <v>4014671</v>
      </c>
      <c r="Q17" s="419">
        <v>78063</v>
      </c>
      <c r="R17" s="23">
        <v>2634733</v>
      </c>
      <c r="S17" s="124"/>
      <c r="AS17" s="1"/>
      <c r="AT17" s="1"/>
      <c r="AU17" s="1"/>
    </row>
    <row r="18" spans="1:48">
      <c r="A18" s="62"/>
      <c r="B18" s="355" t="s">
        <v>132</v>
      </c>
      <c r="C18" s="372">
        <f t="shared" si="3"/>
        <v>8030786</v>
      </c>
      <c r="D18" s="406">
        <f t="shared" si="2"/>
        <v>961956476.96000147</v>
      </c>
      <c r="E18" s="73">
        <v>2075144</v>
      </c>
      <c r="F18" s="409">
        <v>473408202</v>
      </c>
      <c r="G18" s="415">
        <v>328639</v>
      </c>
      <c r="H18" s="409">
        <v>298492795</v>
      </c>
      <c r="I18" s="415">
        <v>132</v>
      </c>
      <c r="J18" s="121">
        <v>5348.14</v>
      </c>
      <c r="K18" s="415">
        <v>2098</v>
      </c>
      <c r="L18" s="412">
        <v>107855.83</v>
      </c>
      <c r="M18" s="216">
        <v>5538991</v>
      </c>
      <c r="N18" s="412">
        <v>182927708.9900015</v>
      </c>
      <c r="O18" s="23">
        <v>10545</v>
      </c>
      <c r="P18" s="414">
        <v>4659878</v>
      </c>
      <c r="Q18" s="419">
        <v>75237</v>
      </c>
      <c r="R18" s="23">
        <v>2354689</v>
      </c>
      <c r="S18" s="124"/>
      <c r="AS18" s="1"/>
      <c r="AT18" s="1"/>
      <c r="AU18" s="1"/>
    </row>
    <row r="19" spans="1:48">
      <c r="A19" s="62"/>
      <c r="B19" s="25" t="s">
        <v>35</v>
      </c>
      <c r="C19" s="372">
        <f>E19+G19+I19+K19+M19+Q19+O19</f>
        <v>8147672</v>
      </c>
      <c r="D19" s="406">
        <f t="shared" si="2"/>
        <v>1051094915.9700036</v>
      </c>
      <c r="E19" s="69">
        <v>2147191</v>
      </c>
      <c r="F19" s="408">
        <v>526872553.38</v>
      </c>
      <c r="G19" s="415">
        <v>358032</v>
      </c>
      <c r="H19" s="409">
        <v>353666103</v>
      </c>
      <c r="I19" s="415">
        <v>138</v>
      </c>
      <c r="J19" s="121">
        <v>5986.93</v>
      </c>
      <c r="K19" s="415">
        <v>2001</v>
      </c>
      <c r="L19" s="412">
        <v>108716.79</v>
      </c>
      <c r="M19" s="216">
        <v>5556810</v>
      </c>
      <c r="N19" s="412">
        <v>163055589.8700037</v>
      </c>
      <c r="O19" s="371">
        <v>10323</v>
      </c>
      <c r="P19" s="72">
        <v>5012739</v>
      </c>
      <c r="Q19" s="419">
        <v>73177</v>
      </c>
      <c r="R19" s="23">
        <v>2373227</v>
      </c>
      <c r="S19" s="124"/>
      <c r="AS19" s="1"/>
      <c r="AT19" s="1"/>
      <c r="AU19" s="1"/>
    </row>
    <row r="20" spans="1:48">
      <c r="A20" s="62"/>
      <c r="B20" s="355" t="s">
        <v>36</v>
      </c>
      <c r="C20" s="372">
        <f t="shared" ref="C20:C23" si="4">E20+G20+I20+K20+M20+Q20+O20</f>
        <v>7667412</v>
      </c>
      <c r="D20" s="406">
        <f t="shared" si="2"/>
        <v>812437673.68000114</v>
      </c>
      <c r="E20" s="216">
        <v>1938650</v>
      </c>
      <c r="F20" s="409">
        <v>391228539.08000004</v>
      </c>
      <c r="G20" s="415">
        <v>320422</v>
      </c>
      <c r="H20" s="409">
        <v>272795255</v>
      </c>
      <c r="I20" s="415">
        <v>108</v>
      </c>
      <c r="J20" s="121">
        <v>7036.11</v>
      </c>
      <c r="K20" s="415">
        <v>2156</v>
      </c>
      <c r="L20" s="412">
        <v>117109.65000000001</v>
      </c>
      <c r="M20" s="216">
        <v>5306438</v>
      </c>
      <c r="N20" s="412">
        <v>139987683.84000111</v>
      </c>
      <c r="O20" s="419">
        <v>11122</v>
      </c>
      <c r="P20" s="72">
        <v>5455363</v>
      </c>
      <c r="Q20" s="419">
        <v>88516</v>
      </c>
      <c r="R20" s="23">
        <v>2846687</v>
      </c>
      <c r="S20" s="124"/>
      <c r="AS20" s="1"/>
      <c r="AT20" s="1"/>
      <c r="AU20" s="1"/>
    </row>
    <row r="21" spans="1:48">
      <c r="A21" s="62"/>
      <c r="B21" s="25" t="s">
        <v>37</v>
      </c>
      <c r="C21" s="372">
        <f t="shared" si="4"/>
        <v>8033666</v>
      </c>
      <c r="D21" s="406">
        <f t="shared" si="2"/>
        <v>817602499.67000151</v>
      </c>
      <c r="E21" s="216">
        <v>1944497</v>
      </c>
      <c r="F21" s="410">
        <v>392551893.13999999</v>
      </c>
      <c r="G21" s="415">
        <v>322639</v>
      </c>
      <c r="H21" s="409">
        <v>266074034</v>
      </c>
      <c r="I21" s="415">
        <v>143</v>
      </c>
      <c r="J21" s="121">
        <v>7615.83</v>
      </c>
      <c r="K21" s="415">
        <v>2217</v>
      </c>
      <c r="L21" s="412">
        <v>120407.19</v>
      </c>
      <c r="M21" s="216">
        <v>5659787</v>
      </c>
      <c r="N21" s="412">
        <v>150661300.75000149</v>
      </c>
      <c r="O21" s="419">
        <v>11403</v>
      </c>
      <c r="P21" s="72">
        <v>5352391.76</v>
      </c>
      <c r="Q21" s="419">
        <v>92980</v>
      </c>
      <c r="R21" s="23">
        <v>2834857</v>
      </c>
      <c r="S21" s="124"/>
      <c r="AS21" s="1"/>
      <c r="AT21" s="1"/>
      <c r="AU21" s="1"/>
    </row>
    <row r="22" spans="1:48">
      <c r="A22" s="62"/>
      <c r="B22" s="25" t="s">
        <v>38</v>
      </c>
      <c r="C22" s="372">
        <f t="shared" si="4"/>
        <v>8042640</v>
      </c>
      <c r="D22" s="406">
        <f t="shared" si="2"/>
        <v>783174661.32000005</v>
      </c>
      <c r="E22" s="216">
        <v>1907585</v>
      </c>
      <c r="F22" s="409">
        <v>367240928.5</v>
      </c>
      <c r="G22" s="415">
        <v>304130</v>
      </c>
      <c r="H22" s="410">
        <v>242043225</v>
      </c>
      <c r="I22" s="415">
        <v>127</v>
      </c>
      <c r="J22" s="121">
        <v>7343</v>
      </c>
      <c r="K22" s="415">
        <v>1948</v>
      </c>
      <c r="L22" s="412">
        <v>102955.7</v>
      </c>
      <c r="M22" s="216">
        <v>5734522</v>
      </c>
      <c r="N22" s="412">
        <v>166928578.90000001</v>
      </c>
      <c r="O22" s="419">
        <v>9708</v>
      </c>
      <c r="P22" s="72">
        <v>4020359.22</v>
      </c>
      <c r="Q22" s="419">
        <v>84620</v>
      </c>
      <c r="R22" s="23">
        <v>2831271</v>
      </c>
      <c r="S22" s="124"/>
      <c r="AS22" s="1"/>
      <c r="AT22" s="1"/>
      <c r="AU22" s="1"/>
    </row>
    <row r="23" spans="1:48" ht="15.75" thickBot="1">
      <c r="A23" s="62"/>
      <c r="B23" s="25" t="s">
        <v>133</v>
      </c>
      <c r="C23" s="372">
        <f t="shared" si="4"/>
        <v>8954155</v>
      </c>
      <c r="D23" s="406">
        <f t="shared" si="2"/>
        <v>953065851.91000056</v>
      </c>
      <c r="E23" s="216">
        <v>2205483</v>
      </c>
      <c r="F23" s="409">
        <v>466500416.08999997</v>
      </c>
      <c r="G23" s="416">
        <v>342113</v>
      </c>
      <c r="H23" s="409">
        <v>304918008</v>
      </c>
      <c r="I23" s="416">
        <v>130</v>
      </c>
      <c r="J23" s="121">
        <v>11170.43</v>
      </c>
      <c r="K23" s="415">
        <v>2101</v>
      </c>
      <c r="L23" s="412">
        <v>117322.42</v>
      </c>
      <c r="M23" s="216">
        <v>6286263</v>
      </c>
      <c r="N23" s="412">
        <v>173303019.9700008</v>
      </c>
      <c r="O23" s="420">
        <v>10544</v>
      </c>
      <c r="P23" s="72">
        <v>4800419</v>
      </c>
      <c r="Q23" s="419">
        <v>107521</v>
      </c>
      <c r="R23" s="23">
        <v>3415496</v>
      </c>
      <c r="S23" s="124"/>
      <c r="AS23" s="1"/>
      <c r="AT23" s="1"/>
      <c r="AU23" s="1"/>
    </row>
    <row r="24" spans="1:48">
      <c r="A24" s="326">
        <v>2026</v>
      </c>
      <c r="B24" s="356" t="s">
        <v>67</v>
      </c>
      <c r="C24" s="373">
        <f t="shared" ref="C24:D26" si="5">E24+G24+I24+K24+M24+Q24+O24</f>
        <v>8002662</v>
      </c>
      <c r="D24" s="405">
        <f t="shared" si="5"/>
        <v>793706769.08000052</v>
      </c>
      <c r="E24" s="339">
        <v>1916870</v>
      </c>
      <c r="F24" s="407">
        <v>379266725.07999998</v>
      </c>
      <c r="G24" s="218">
        <v>317674</v>
      </c>
      <c r="H24" s="407">
        <v>262122147</v>
      </c>
      <c r="I24" s="374">
        <v>100</v>
      </c>
      <c r="J24" s="341">
        <v>3348.88</v>
      </c>
      <c r="K24" s="417">
        <v>1875</v>
      </c>
      <c r="L24" s="445">
        <v>107381.71</v>
      </c>
      <c r="M24" s="374">
        <v>5667709</v>
      </c>
      <c r="N24" s="418">
        <v>144812901.9400005</v>
      </c>
      <c r="O24" s="413">
        <v>9350</v>
      </c>
      <c r="P24" s="151">
        <v>4275631.82</v>
      </c>
      <c r="Q24" s="417">
        <v>89084</v>
      </c>
      <c r="R24" s="218">
        <v>3118632.6499999799</v>
      </c>
      <c r="S24" s="124"/>
      <c r="AS24" s="1"/>
      <c r="AT24" s="1"/>
      <c r="AU24" s="1"/>
    </row>
    <row r="25" spans="1:48">
      <c r="A25" s="62"/>
      <c r="B25" s="25" t="s">
        <v>40</v>
      </c>
      <c r="C25" s="372">
        <f t="shared" si="5"/>
        <v>7549427</v>
      </c>
      <c r="D25" s="441">
        <f t="shared" si="5"/>
        <v>709943784.93000054</v>
      </c>
      <c r="E25" s="415">
        <v>1762036</v>
      </c>
      <c r="F25" s="440">
        <v>342878426.98999995</v>
      </c>
      <c r="G25" s="415">
        <v>290847</v>
      </c>
      <c r="H25" s="409">
        <v>223437400</v>
      </c>
      <c r="I25" s="415">
        <v>124</v>
      </c>
      <c r="J25" s="69">
        <v>4445.82</v>
      </c>
      <c r="K25" s="415">
        <v>1851</v>
      </c>
      <c r="L25" s="106">
        <v>103807.82</v>
      </c>
      <c r="M25" s="442">
        <v>5407775</v>
      </c>
      <c r="N25" s="446">
        <v>136762296.30000049</v>
      </c>
      <c r="O25" s="82">
        <v>8680</v>
      </c>
      <c r="P25" s="447">
        <v>4005171</v>
      </c>
      <c r="Q25" s="69">
        <v>78114</v>
      </c>
      <c r="R25" s="448">
        <v>2752237</v>
      </c>
      <c r="S25" s="124"/>
      <c r="AS25" s="1"/>
      <c r="AT25" s="1"/>
      <c r="AU25" s="1"/>
    </row>
    <row r="26" spans="1:48">
      <c r="A26" s="62"/>
      <c r="B26" s="25" t="s">
        <v>41</v>
      </c>
      <c r="C26" s="372">
        <f t="shared" si="5"/>
        <v>8433176</v>
      </c>
      <c r="D26" s="441">
        <f t="shared" si="5"/>
        <v>821074425.01000011</v>
      </c>
      <c r="E26" s="216">
        <v>1960002</v>
      </c>
      <c r="F26" s="440">
        <v>401134861.17999995</v>
      </c>
      <c r="G26" s="442">
        <v>324288</v>
      </c>
      <c r="H26" s="410">
        <v>255485225</v>
      </c>
      <c r="I26" s="415">
        <v>123</v>
      </c>
      <c r="J26" s="69">
        <v>6776.57</v>
      </c>
      <c r="K26" s="442">
        <v>1914</v>
      </c>
      <c r="L26" s="446">
        <v>104221.5</v>
      </c>
      <c r="M26" s="442">
        <v>6037073</v>
      </c>
      <c r="N26" s="481">
        <v>156425999.46000001</v>
      </c>
      <c r="O26" s="482">
        <v>9579</v>
      </c>
      <c r="P26" s="23">
        <v>4528455.4399999995</v>
      </c>
      <c r="Q26" s="442">
        <v>100197</v>
      </c>
      <c r="R26" s="448">
        <v>3388885.8599999701</v>
      </c>
      <c r="AS26" s="1"/>
      <c r="AT26" s="1"/>
      <c r="AU26" s="1"/>
    </row>
    <row r="27" spans="1:48" s="32" customFormat="1">
      <c r="A27" s="62"/>
      <c r="B27" s="48" t="s">
        <v>42</v>
      </c>
      <c r="C27" s="34" t="s">
        <v>43</v>
      </c>
      <c r="D27" s="34"/>
      <c r="E27" s="387"/>
      <c r="F27" s="34"/>
      <c r="G27" s="34"/>
      <c r="H27" s="34"/>
      <c r="I27" s="34"/>
      <c r="J27" s="33"/>
      <c r="K27" s="61"/>
      <c r="L27" s="65"/>
      <c r="M27" s="61"/>
      <c r="N27" s="65"/>
      <c r="O27" s="23"/>
      <c r="P27" s="2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8">
      <c r="B28" s="34"/>
      <c r="C28" s="34" t="s">
        <v>44</v>
      </c>
      <c r="D28" s="34"/>
      <c r="J28" s="57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8">
      <c r="C29" s="34" t="s">
        <v>68</v>
      </c>
      <c r="M29" s="57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8">
      <c r="A30" s="517" t="s">
        <v>45</v>
      </c>
      <c r="B30" s="517"/>
      <c r="C30" s="360" t="s">
        <v>46</v>
      </c>
      <c r="E30" s="26"/>
      <c r="AV30" s="3"/>
    </row>
    <row r="31" spans="1:48" ht="15.75" customHeight="1">
      <c r="B31" s="67"/>
      <c r="C31" s="66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8" ht="15.75" customHeight="1"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6:47" ht="15.75" customHeight="1"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6:47" ht="15.75" customHeight="1"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6:47" ht="15" customHeight="1"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6:47" ht="15" customHeight="1"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6:47"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6:47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6:47"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6:47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6:47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6:47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6:47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6:47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6:47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6:47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6:47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6:47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6:47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6:47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6:47"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</sheetData>
  <mergeCells count="12">
    <mergeCell ref="A30:B30"/>
    <mergeCell ref="Q8:R10"/>
    <mergeCell ref="C2:L2"/>
    <mergeCell ref="C5:R6"/>
    <mergeCell ref="C7:D10"/>
    <mergeCell ref="E7:R7"/>
    <mergeCell ref="E8:F10"/>
    <mergeCell ref="G8:H10"/>
    <mergeCell ref="I8:J10"/>
    <mergeCell ref="K8:L10"/>
    <mergeCell ref="M8:N10"/>
    <mergeCell ref="O8:P10"/>
  </mergeCells>
  <hyperlinks>
    <hyperlink ref="C30" r:id="rId1" xr:uid="{AD8BACC4-E48D-470D-AA79-2D15061F330D}"/>
  </hyperlinks>
  <pageMargins left="0.7" right="0.7" top="0.75" bottom="0.75" header="0.3" footer="0.3"/>
  <pageSetup paperSize="9" scale="64" fitToWidth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2026-04-26T19:57:45Z</dcterms:modified>
  <cp:category/>
  <cp:contentStatus/>
</cp:coreProperties>
</file>